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Docencia - Clases\Excel\Filminas de Exposicion\CPCE La Pampa\Curso Oct y Nov 2020\"/>
    </mc:Choice>
  </mc:AlternateContent>
  <bookViews>
    <workbookView xWindow="0" yWindow="0" windowWidth="20490" windowHeight="7095" tabRatio="895"/>
  </bookViews>
  <sheets>
    <sheet name="tabla" sheetId="1" r:id="rId1"/>
    <sheet name="$F$4, $F4, F$4" sheetId="2" r:id="rId2"/>
    <sheet name="personaliz" sheetId="3" r:id="rId3"/>
    <sheet name="Form condic" sheetId="4" r:id="rId4"/>
    <sheet name="Condicional toda fila" sheetId="5" r:id="rId5"/>
    <sheet name="Quitar duplicados - columna" sheetId="11" r:id="rId6"/>
    <sheet name="Quitar duplicados - tablas" sheetId="13" r:id="rId7"/>
    <sheet name="Valid datos" sheetId="6" r:id="rId8"/>
    <sheet name="Validac Personalizada" sheetId="7" r:id="rId9"/>
    <sheet name="Validac dependiente" sheetId="8" r:id="rId10"/>
    <sheet name="Generar nombres masivamente" sheetId="9" r:id="rId11"/>
    <sheet name="Abrir un TXT" sheetId="14" r:id="rId12"/>
    <sheet name="Transponer" sheetId="10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9" l="1"/>
  <c r="J15" i="1" l="1"/>
  <c r="J14" i="1"/>
  <c r="J13" i="1"/>
  <c r="J12" i="1"/>
  <c r="E21" i="10" l="1"/>
  <c r="F21" i="10" s="1"/>
  <c r="G21" i="10" s="1"/>
  <c r="H21" i="10" s="1"/>
  <c r="N21" i="10"/>
  <c r="O21" i="10" s="1"/>
  <c r="P21" i="10" s="1"/>
  <c r="Q21" i="10" s="1"/>
  <c r="I12" i="9"/>
  <c r="I11" i="9"/>
  <c r="I10" i="9"/>
  <c r="I9" i="9"/>
  <c r="I8" i="9"/>
  <c r="H23" i="8"/>
  <c r="B5" i="8"/>
  <c r="B6" i="8" s="1"/>
  <c r="B7" i="8" s="1"/>
  <c r="B8" i="8" s="1"/>
  <c r="B9" i="8" s="1"/>
  <c r="B10" i="8" s="1"/>
  <c r="B11" i="8" s="1"/>
  <c r="B12" i="8" s="1"/>
  <c r="B5" i="7"/>
  <c r="B6" i="7" s="1"/>
  <c r="B7" i="7" s="1"/>
  <c r="B8" i="7" s="1"/>
  <c r="B9" i="7" s="1"/>
  <c r="B10" i="7" s="1"/>
  <c r="B11" i="7" s="1"/>
  <c r="B12" i="7" s="1"/>
  <c r="O6" i="4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J19" i="4"/>
  <c r="K19" i="4" s="1"/>
  <c r="L19" i="4" s="1"/>
  <c r="J18" i="4"/>
  <c r="K18" i="4" s="1"/>
  <c r="J17" i="4"/>
  <c r="K17" i="4" s="1"/>
  <c r="J16" i="4"/>
  <c r="K16" i="4" s="1"/>
  <c r="J15" i="4"/>
  <c r="K15" i="4" s="1"/>
  <c r="L15" i="4" s="1"/>
  <c r="J14" i="4"/>
  <c r="K14" i="4" s="1"/>
  <c r="L14" i="4" s="1"/>
  <c r="J13" i="4"/>
  <c r="K13" i="4" s="1"/>
  <c r="L13" i="4" s="1"/>
  <c r="J12" i="4"/>
  <c r="K12" i="4" s="1"/>
  <c r="J11" i="4"/>
  <c r="K11" i="4" s="1"/>
  <c r="L11" i="4" s="1"/>
  <c r="J10" i="4"/>
  <c r="K10" i="4" s="1"/>
  <c r="L10" i="4" s="1"/>
  <c r="J9" i="4"/>
  <c r="K9" i="4" s="1"/>
  <c r="J8" i="4"/>
  <c r="K8" i="4" s="1"/>
  <c r="J7" i="4"/>
  <c r="K7" i="4" s="1"/>
  <c r="L7" i="4" s="1"/>
  <c r="J6" i="4"/>
  <c r="K6" i="4" s="1"/>
  <c r="J5" i="4"/>
  <c r="K5" i="4" s="1"/>
  <c r="L5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L6" i="4" l="1"/>
  <c r="L8" i="4"/>
  <c r="L12" i="4"/>
  <c r="L16" i="4"/>
  <c r="L18" i="4"/>
  <c r="L9" i="4"/>
  <c r="L17" i="4"/>
  <c r="C21" i="2" l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<sst xmlns="http://schemas.openxmlformats.org/spreadsheetml/2006/main" count="645" uniqueCount="308">
  <si>
    <t>COD_PRO</t>
  </si>
  <si>
    <t>CUIT</t>
  </si>
  <si>
    <t>Denominación Social</t>
  </si>
  <si>
    <t>Localidad</t>
  </si>
  <si>
    <t>Celular</t>
  </si>
  <si>
    <t>PRO_0001</t>
  </si>
  <si>
    <t>SANYO</t>
  </si>
  <si>
    <t>Córdoba</t>
  </si>
  <si>
    <t>0351-157526321</t>
  </si>
  <si>
    <t>PRO_0002</t>
  </si>
  <si>
    <t>PHILIPS</t>
  </si>
  <si>
    <t>Buenos Aires</t>
  </si>
  <si>
    <t>011-495263254</t>
  </si>
  <si>
    <t>PRO_0003</t>
  </si>
  <si>
    <t>NOBLEX</t>
  </si>
  <si>
    <t>0351-153246658</t>
  </si>
  <si>
    <t>PRO_0004</t>
  </si>
  <si>
    <t>SAMSUNG</t>
  </si>
  <si>
    <t>011-485246325</t>
  </si>
  <si>
    <t>PRO_0005</t>
  </si>
  <si>
    <t>APPLE</t>
  </si>
  <si>
    <t>Villa Allende</t>
  </si>
  <si>
    <t>03543-4225668</t>
  </si>
  <si>
    <t>Costo</t>
  </si>
  <si>
    <t>Margen</t>
  </si>
  <si>
    <t>Descripc</t>
  </si>
  <si>
    <t>LED 50¨</t>
  </si>
  <si>
    <t>Plancha WIN</t>
  </si>
  <si>
    <t>Aire Acond</t>
  </si>
  <si>
    <t>S20+</t>
  </si>
  <si>
    <t>Iphone 11</t>
  </si>
  <si>
    <t>Precio Venta</t>
  </si>
  <si>
    <t>Referencia Relativa</t>
  </si>
  <si>
    <t>A</t>
  </si>
  <si>
    <t>B</t>
  </si>
  <si>
    <t>C</t>
  </si>
  <si>
    <t>D</t>
  </si>
  <si>
    <t>Comisión %</t>
  </si>
  <si>
    <t>Comisión $</t>
  </si>
  <si>
    <t>B2*C2</t>
  </si>
  <si>
    <t>Referencia Absoluta</t>
  </si>
  <si>
    <t>B2*$C$1</t>
  </si>
  <si>
    <t>Referencia Mixta</t>
  </si>
  <si>
    <t>E</t>
  </si>
  <si>
    <t>$B2*C$1</t>
  </si>
  <si>
    <t>$B2*D$1</t>
  </si>
  <si>
    <t>$B2*E$1</t>
  </si>
  <si>
    <t>Agente financiero</t>
  </si>
  <si>
    <t>S&amp;C colocac fcrias</t>
  </si>
  <si>
    <t>Casa Ferrinis SA</t>
  </si>
  <si>
    <t>Bolsar SRL</t>
  </si>
  <si>
    <t>Efvo Yes</t>
  </si>
  <si>
    <t>Montemare SA</t>
  </si>
  <si>
    <t>1)</t>
  </si>
  <si>
    <t>Dar formato de tabla. Explicar sus 3 ventajas</t>
  </si>
  <si>
    <t>Completar las distintas posibilidades de referencias</t>
  </si>
  <si>
    <t>Contrato Financiero</t>
  </si>
  <si>
    <t>Tipo Cambio</t>
  </si>
  <si>
    <t>Importe en $</t>
  </si>
  <si>
    <t>Dar formato de $ en columna E</t>
  </si>
  <si>
    <t>Fecha</t>
  </si>
  <si>
    <t>Dar formato en columna F "La Pampa, 22 de Octubre de 2020"</t>
  </si>
  <si>
    <t>2)</t>
  </si>
  <si>
    <t>Bloquear celdas y ocultar fórmulas</t>
  </si>
  <si>
    <t>3)</t>
  </si>
  <si>
    <t>Permitir insertar columnas y celdas a un tercero exlusivamente</t>
  </si>
  <si>
    <t>Código</t>
  </si>
  <si>
    <t>Descripción</t>
  </si>
  <si>
    <t>Factura</t>
  </si>
  <si>
    <t>Hora</t>
  </si>
  <si>
    <t>Cant.
(Cmpra=Vta)</t>
  </si>
  <si>
    <t>Precio Costo</t>
  </si>
  <si>
    <t>Total Compra</t>
  </si>
  <si>
    <t>Margen en %</t>
  </si>
  <si>
    <t>Total Venta</t>
  </si>
  <si>
    <t>Formato condicional</t>
  </si>
  <si>
    <t>Barbijo</t>
  </si>
  <si>
    <t>0001-00000001</t>
  </si>
  <si>
    <t>COBRADA</t>
  </si>
  <si>
    <t>Alcohol en Gel</t>
  </si>
  <si>
    <t>0001-00000002</t>
  </si>
  <si>
    <t>PENDIENTE</t>
  </si>
  <si>
    <t>0001-00000003</t>
  </si>
  <si>
    <t>0001-00000004</t>
  </si>
  <si>
    <t>Lavandina</t>
  </si>
  <si>
    <t>0001-00000005</t>
  </si>
  <si>
    <t>0001-00000006</t>
  </si>
  <si>
    <t>0001-00000007</t>
  </si>
  <si>
    <t>0001-00000008</t>
  </si>
  <si>
    <t>Mascaras</t>
  </si>
  <si>
    <t>0001-00000009</t>
  </si>
  <si>
    <t>0001-00000010</t>
  </si>
  <si>
    <t>Vacuna COVID-19</t>
  </si>
  <si>
    <t>0001-00000011</t>
  </si>
  <si>
    <t>0001-00000012</t>
  </si>
  <si>
    <t>0001-00000013</t>
  </si>
  <si>
    <t>0001-00000014</t>
  </si>
  <si>
    <t>0001-00000015</t>
  </si>
  <si>
    <t>Rtdo Final</t>
  </si>
  <si>
    <t>Conjunto de íconos</t>
  </si>
  <si>
    <t>Texto que contiene</t>
  </si>
  <si>
    <t>Validación de Datos</t>
  </si>
  <si>
    <t>Barra de Datos</t>
  </si>
  <si>
    <t>fórmula</t>
  </si>
  <si>
    <t>contiene "Barbijo"</t>
  </si>
  <si>
    <t>Objetivo: seleccionar todo el "renglón" de aquellos año de ingreso 2009</t>
  </si>
  <si>
    <t>Nombre del Alumno</t>
  </si>
  <si>
    <t>Nº de Legajo</t>
  </si>
  <si>
    <t>DNI</t>
  </si>
  <si>
    <t>Carrera</t>
  </si>
  <si>
    <t>Año de Ingreso</t>
  </si>
  <si>
    <t>Pasos para hacer formato condicional en toda una fila:</t>
  </si>
  <si>
    <t>Parrello, Javier</t>
  </si>
  <si>
    <t>200340587/9</t>
  </si>
  <si>
    <t>Contador Público</t>
  </si>
  <si>
    <t>Seleccionar toda el area a aplicar el formato condicional o elegir "esta tabla" o aquel nombre asignado en tabla</t>
  </si>
  <si>
    <t>Messi, Lionel</t>
  </si>
  <si>
    <t>200656336/2</t>
  </si>
  <si>
    <t>Abogacía</t>
  </si>
  <si>
    <t>Ir a formato condicional, seleccionar nueva regla:</t>
  </si>
  <si>
    <t>Batistuta, Gabriel Omar</t>
  </si>
  <si>
    <t>201945667/8</t>
  </si>
  <si>
    <t>Ingeniería</t>
  </si>
  <si>
    <t>Legrand, Mirta</t>
  </si>
  <si>
    <t>185667422/2</t>
  </si>
  <si>
    <t>Medicina</t>
  </si>
  <si>
    <t>Tinelli, Marcelo Hugo</t>
  </si>
  <si>
    <t>200056539/9</t>
  </si>
  <si>
    <t>Arquitectura</t>
  </si>
  <si>
    <t>Gimenez Susana</t>
  </si>
  <si>
    <t>200956539/9</t>
  </si>
  <si>
    <t>Lopez, Gerardo</t>
  </si>
  <si>
    <t>Cuadrado, Jorge</t>
  </si>
  <si>
    <t>198745678/5</t>
  </si>
  <si>
    <t>4)</t>
  </si>
  <si>
    <t>Nro Entero</t>
  </si>
  <si>
    <t>long txt</t>
  </si>
  <si>
    <t>Movimiento</t>
  </si>
  <si>
    <t>Importe</t>
  </si>
  <si>
    <t>COBRO</t>
  </si>
  <si>
    <t>PAGO</t>
  </si>
  <si>
    <t>Venta</t>
  </si>
  <si>
    <t>Compra</t>
  </si>
  <si>
    <t>Juan</t>
  </si>
  <si>
    <t>Pedro</t>
  </si>
  <si>
    <t>Realice una validacion de datos personalizada</t>
  </si>
  <si>
    <t>4 caracteres</t>
  </si>
  <si>
    <t>4° trim 2020</t>
  </si>
  <si>
    <t>11 dígitos CUIT</t>
  </si>
  <si>
    <t>Realice las distintas validaciones posibles</t>
  </si>
  <si>
    <t>FC</t>
  </si>
  <si>
    <t>ESPECIALIDAD</t>
  </si>
  <si>
    <t>ÁREA</t>
  </si>
  <si>
    <t>ZONA</t>
  </si>
  <si>
    <t>MÉDICO</t>
  </si>
  <si>
    <t>TRAUMATOLOGIA</t>
  </si>
  <si>
    <t>LUMBAR</t>
  </si>
  <si>
    <t>Espalda</t>
  </si>
  <si>
    <t>Lumbar</t>
  </si>
  <si>
    <t>Dra. Conavid Mariel</t>
  </si>
  <si>
    <t>Cuello</t>
  </si>
  <si>
    <t>Cervical</t>
  </si>
  <si>
    <t>Dr. Parrello Javier</t>
  </si>
  <si>
    <t>OFTALMOLOGIA</t>
  </si>
  <si>
    <t>Cabeza</t>
  </si>
  <si>
    <t>Dorsal</t>
  </si>
  <si>
    <t>GINECOLOGIA</t>
  </si>
  <si>
    <t>Dr. Sabac Julio</t>
  </si>
  <si>
    <t>UROLOGIA</t>
  </si>
  <si>
    <t>Pierna</t>
  </si>
  <si>
    <t>Sacro-Lumbar</t>
  </si>
  <si>
    <t>Dra. Setti Luciana</t>
  </si>
  <si>
    <t>DERMATOLOGIA</t>
  </si>
  <si>
    <t>Brazo</t>
  </si>
  <si>
    <t>Sacro</t>
  </si>
  <si>
    <t>Dr. Socolinsky Hugo</t>
  </si>
  <si>
    <t>KINESIOLOGIA</t>
  </si>
  <si>
    <t>Cadera</t>
  </si>
  <si>
    <t>RADIOLOGIA</t>
  </si>
  <si>
    <t>NEFROLOGIA</t>
  </si>
  <si>
    <t>LABORATORIO</t>
  </si>
  <si>
    <t>Retina</t>
  </si>
  <si>
    <t>Pupila</t>
  </si>
  <si>
    <t>Úlcera</t>
  </si>
  <si>
    <t>Laser</t>
  </si>
  <si>
    <t>Interna</t>
  </si>
  <si>
    <t>Externa</t>
  </si>
  <si>
    <t>Media</t>
  </si>
  <si>
    <t>simple</t>
  </si>
  <si>
    <t>compleja</t>
  </si>
  <si>
    <t>CORNEA</t>
  </si>
  <si>
    <t>Casos reportados de infectados de Coronavirus (COVID-19/20)</t>
  </si>
  <si>
    <t>De 0 a 2 años</t>
  </si>
  <si>
    <t>De 0 a 12 años</t>
  </si>
  <si>
    <t>De 13 a 20 años</t>
  </si>
  <si>
    <t>De 21 a 32 años</t>
  </si>
  <si>
    <t>De 32 a 64 años</t>
  </si>
  <si>
    <t>De 65 a 120 años</t>
  </si>
  <si>
    <t>Bebés</t>
  </si>
  <si>
    <t>Niños</t>
  </si>
  <si>
    <t>Adolescentes</t>
  </si>
  <si>
    <t>Jóvenes</t>
  </si>
  <si>
    <t>Adultos</t>
  </si>
  <si>
    <t>Ancianos</t>
  </si>
  <si>
    <t>San Luis</t>
  </si>
  <si>
    <t>La Pampa</t>
  </si>
  <si>
    <t>Chaco</t>
  </si>
  <si>
    <t>Formosa</t>
  </si>
  <si>
    <t>según rango etario en la Provinvia de Córdoba - Octubre de 2020</t>
  </si>
  <si>
    <t xml:space="preserve">Cantidad de infectados en: </t>
  </si>
  <si>
    <t>Nº</t>
  </si>
  <si>
    <t>Sintaxis</t>
  </si>
  <si>
    <t>d)</t>
  </si>
  <si>
    <t>ctrol</t>
  </si>
  <si>
    <r>
      <rPr>
        <b/>
        <sz val="12"/>
        <rFont val="Arial"/>
        <family val="2"/>
      </rPr>
      <t>a)</t>
    </r>
    <r>
      <rPr>
        <sz val="12"/>
        <rFont val="Arial"/>
        <family val="2"/>
      </rPr>
      <t xml:space="preserve"> Cordoba en el rango etario de adolescentes</t>
    </r>
  </si>
  <si>
    <r>
      <rPr>
        <b/>
        <sz val="12"/>
        <rFont val="Arial"/>
        <family val="2"/>
      </rPr>
      <t>b)</t>
    </r>
    <r>
      <rPr>
        <sz val="12"/>
        <rFont val="Arial"/>
        <family val="2"/>
      </rPr>
      <t xml:space="preserve"> Córdoba y La Pampa en Ancianos:</t>
    </r>
  </si>
  <si>
    <r>
      <rPr>
        <b/>
        <sz val="12"/>
        <rFont val="Arial"/>
        <family val="2"/>
      </rPr>
      <t>c)</t>
    </r>
    <r>
      <rPr>
        <sz val="12"/>
        <rFont val="Arial"/>
        <family val="2"/>
      </rPr>
      <t xml:space="preserve"> Provincia de CHACO</t>
    </r>
  </si>
  <si>
    <t>`=+SUMA(Chaco)</t>
  </si>
  <si>
    <t>`=+SUMA(INDIRECTO(L10))</t>
  </si>
  <si>
    <t>Total de infectados x Provincia</t>
  </si>
  <si>
    <t>Dr. Alfonso Pedro</t>
  </si>
  <si>
    <t>Dra. Legrand Mirta</t>
  </si>
  <si>
    <t>Dr. Cuadrado Jorge</t>
  </si>
  <si>
    <t>Dra. Zampini Carla</t>
  </si>
  <si>
    <t>Dr. Cavallo Domingo</t>
  </si>
  <si>
    <t>Realizar la validación dependiente de datos</t>
  </si>
  <si>
    <t>1er Paso:</t>
  </si>
  <si>
    <r>
      <t xml:space="preserve">  Seleccionamos las </t>
    </r>
    <r>
      <rPr>
        <b/>
        <sz val="11"/>
        <color rgb="FF000000"/>
        <rFont val="Calibri"/>
        <family val="2"/>
      </rPr>
      <t>celdas destino</t>
    </r>
    <r>
      <rPr>
        <sz val="11"/>
        <color rgb="FF000000"/>
        <rFont val="Calibri"/>
        <family val="2"/>
      </rPr>
      <t xml:space="preserve"> del transponer</t>
    </r>
  </si>
  <si>
    <t>2do paso:</t>
  </si>
  <si>
    <r>
      <t xml:space="preserve">  En la barra de fórmulas, escribir</t>
    </r>
    <r>
      <rPr>
        <b/>
        <sz val="11"/>
        <color rgb="FF000000"/>
        <rFont val="Calibri"/>
        <family val="2"/>
      </rPr>
      <t xml:space="preserve"> =TRANSPONER(</t>
    </r>
  </si>
  <si>
    <t>3er paso:</t>
  </si>
  <si>
    <r>
      <t xml:space="preserve">  En los </t>
    </r>
    <r>
      <rPr>
        <b/>
        <sz val="11"/>
        <color rgb="FF000000"/>
        <rFont val="Calibri"/>
        <family val="2"/>
      </rPr>
      <t>argumentos</t>
    </r>
    <r>
      <rPr>
        <sz val="11"/>
        <color rgb="FF000000"/>
        <rFont val="Calibri"/>
        <family val="2"/>
      </rPr>
      <t xml:space="preserve"> seleccionar los datos a transponer</t>
    </r>
  </si>
  <si>
    <t>4to paso:</t>
  </si>
  <si>
    <r>
      <t xml:space="preserve">  Cerrar paréntesis y presionar en </t>
    </r>
    <r>
      <rPr>
        <b/>
        <sz val="11"/>
        <color rgb="FF000000"/>
        <rFont val="Calibri"/>
        <family val="2"/>
      </rPr>
      <t>forma simultánea</t>
    </r>
    <r>
      <rPr>
        <sz val="11"/>
        <color rgb="FF000000"/>
        <rFont val="Calibri"/>
        <family val="2"/>
      </rPr>
      <t>:</t>
    </r>
  </si>
  <si>
    <t>5to paso:</t>
  </si>
  <si>
    <r>
      <t xml:space="preserve">    Ctrl  </t>
    </r>
    <r>
      <rPr>
        <sz val="11"/>
        <color rgb="FF000000"/>
        <rFont val="Calibri"/>
        <family val="2"/>
      </rPr>
      <t>+</t>
    </r>
    <r>
      <rPr>
        <sz val="11"/>
        <color rgb="FFFF0000"/>
        <rFont val="Calibri"/>
        <family val="2"/>
      </rPr>
      <t xml:space="preserve"> Shift </t>
    </r>
    <r>
      <rPr>
        <sz val="11"/>
        <color rgb="FF000000"/>
        <rFont val="Calibri"/>
        <family val="2"/>
      </rPr>
      <t>+</t>
    </r>
    <r>
      <rPr>
        <sz val="11"/>
        <color rgb="FFFF0000"/>
        <rFont val="Calibri"/>
        <family val="2"/>
      </rPr>
      <t xml:space="preserve"> Enter</t>
    </r>
  </si>
  <si>
    <t>FORMULA MATRICIAL</t>
  </si>
  <si>
    <t>PEGADO ESPECIAL</t>
  </si>
  <si>
    <t>Matias</t>
  </si>
  <si>
    <t>Importes</t>
  </si>
  <si>
    <t>ND = Nota de Débito</t>
  </si>
  <si>
    <t>NC = Nota de Crédito</t>
  </si>
  <si>
    <t>FC = Factura</t>
  </si>
  <si>
    <t>Proveedor</t>
  </si>
  <si>
    <t>Tipo</t>
  </si>
  <si>
    <t>Punto de Venta</t>
  </si>
  <si>
    <t>N° de comprobante</t>
  </si>
  <si>
    <t>Barbijos SA</t>
  </si>
  <si>
    <t>ND</t>
  </si>
  <si>
    <t>0001</t>
  </si>
  <si>
    <t>00000001</t>
  </si>
  <si>
    <t>00000002</t>
  </si>
  <si>
    <t>NC</t>
  </si>
  <si>
    <t>00000004</t>
  </si>
  <si>
    <t>00000003</t>
  </si>
  <si>
    <t>COVID-19 SAS</t>
  </si>
  <si>
    <t>IFE SRL</t>
  </si>
  <si>
    <t>ATP SA</t>
  </si>
  <si>
    <t>Cuarentena SRL</t>
  </si>
  <si>
    <t>Provincia</t>
  </si>
  <si>
    <t>Neuquén</t>
  </si>
  <si>
    <t>Mendoza</t>
  </si>
  <si>
    <t>Tucumán</t>
  </si>
  <si>
    <t>San Juan</t>
  </si>
  <si>
    <t>Catamarca</t>
  </si>
  <si>
    <t>Santa Cruz</t>
  </si>
  <si>
    <t>Jujuy</t>
  </si>
  <si>
    <t>por columna</t>
  </si>
  <si>
    <t>Eliminar duplic</t>
  </si>
  <si>
    <t>en tabla</t>
  </si>
  <si>
    <t>Pasos:</t>
  </si>
  <si>
    <t>Abrir estos 2 tipos de TXT para abrirlo con el comando adecuado TEC</t>
  </si>
  <si>
    <t>Colocar la leyenda "u$s" en columna B7</t>
  </si>
  <si>
    <t>`=Córdobal Adolescentes</t>
  </si>
  <si>
    <t>Expansión automática</t>
  </si>
  <si>
    <t>Insertar segmentacion de datos</t>
  </si>
  <si>
    <t>Inmovilizacion de encabezados</t>
  </si>
  <si>
    <t>a)</t>
  </si>
  <si>
    <t>b)</t>
  </si>
  <si>
    <t>c)</t>
  </si>
  <si>
    <t>BOLSO</t>
  </si>
  <si>
    <t>Ej de buscar en libro:------&gt;</t>
  </si>
  <si>
    <t>4488.12</t>
  </si>
  <si>
    <t>5599.09</t>
  </si>
  <si>
    <t>3388.23</t>
  </si>
  <si>
    <t>7777.00</t>
  </si>
  <si>
    <t>Es texto?</t>
  </si>
  <si>
    <t>I</t>
  </si>
  <si>
    <t>II</t>
  </si>
  <si>
    <t>III</t>
  </si>
  <si>
    <t>IV</t>
  </si>
  <si>
    <t>V</t>
  </si>
  <si>
    <t>Turnos</t>
  </si>
  <si>
    <t>De 10 a 16hs</t>
  </si>
  <si>
    <t>ESPALDA</t>
  </si>
  <si>
    <t>VI</t>
  </si>
  <si>
    <t>Lista</t>
  </si>
  <si>
    <t>Clientes</t>
  </si>
  <si>
    <t>Romina</t>
  </si>
  <si>
    <t>Julia</t>
  </si>
  <si>
    <t>Maria</t>
  </si>
  <si>
    <t>Josefina</t>
  </si>
  <si>
    <t>Daniela</t>
  </si>
  <si>
    <t>Javier</t>
  </si>
  <si>
    <t>Cornea</t>
  </si>
  <si>
    <t>EXTERNA</t>
  </si>
  <si>
    <t>LaPampa</t>
  </si>
  <si>
    <t>´=+SUMA((Córdoba;LaPampa) Ancianos)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</si>
</sst>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8" formatCode="&quot;$&quot;\ #,##0.00;[Red]\-&quot;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theme="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6" fontId="0" fillId="0" borderId="1" xfId="0" applyNumberFormat="1" applyBorder="1"/>
    <xf numFmtId="9" fontId="0" fillId="0" borderId="1" xfId="0" applyNumberForma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4" fontId="4" fillId="0" borderId="4" xfId="0" applyNumberFormat="1" applyFont="1" applyBorder="1"/>
    <xf numFmtId="10" fontId="4" fillId="0" borderId="5" xfId="0" applyNumberFormat="1" applyFont="1" applyBorder="1"/>
    <xf numFmtId="3" fontId="2" fillId="4" borderId="1" xfId="0" applyNumberFormat="1" applyFont="1" applyFill="1" applyBorder="1"/>
    <xf numFmtId="0" fontId="2" fillId="5" borderId="6" xfId="0" applyFont="1" applyFill="1" applyBorder="1" applyAlignment="1">
      <alignment horizontal="center"/>
    </xf>
    <xf numFmtId="0" fontId="2" fillId="0" borderId="1" xfId="0" applyFont="1" applyBorder="1"/>
    <xf numFmtId="4" fontId="2" fillId="0" borderId="7" xfId="0" applyNumberFormat="1" applyFont="1" applyBorder="1"/>
    <xf numFmtId="10" fontId="2" fillId="0" borderId="7" xfId="0" applyNumberFormat="1" applyFont="1" applyBorder="1"/>
    <xf numFmtId="4" fontId="2" fillId="0" borderId="1" xfId="0" applyNumberFormat="1" applyFont="1" applyBorder="1"/>
    <xf numFmtId="10" fontId="2" fillId="0" borderId="1" xfId="0" applyNumberFormat="1" applyFont="1" applyBorder="1"/>
    <xf numFmtId="4" fontId="4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9" fontId="1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6" fontId="0" fillId="0" borderId="0" xfId="0" applyNumberFormat="1"/>
    <xf numFmtId="0" fontId="0" fillId="0" borderId="2" xfId="0" applyBorder="1"/>
    <xf numFmtId="0" fontId="0" fillId="0" borderId="8" xfId="0" applyBorder="1"/>
    <xf numFmtId="0" fontId="0" fillId="0" borderId="7" xfId="0" applyBorder="1"/>
    <xf numFmtId="9" fontId="0" fillId="0" borderId="0" xfId="0" applyNumberFormat="1"/>
    <xf numFmtId="14" fontId="0" fillId="0" borderId="0" xfId="0" applyNumberFormat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6" fillId="0" borderId="0" xfId="1"/>
    <xf numFmtId="14" fontId="6" fillId="0" borderId="0" xfId="1" applyNumberFormat="1"/>
    <xf numFmtId="0" fontId="6" fillId="0" borderId="0" xfId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2" borderId="3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6" fillId="10" borderId="2" xfId="0" applyFont="1" applyFill="1" applyBorder="1"/>
    <xf numFmtId="0" fontId="6" fillId="0" borderId="2" xfId="0" applyFont="1" applyBorder="1"/>
    <xf numFmtId="0" fontId="6" fillId="0" borderId="8" xfId="0" applyFont="1" applyBorder="1"/>
    <xf numFmtId="0" fontId="6" fillId="10" borderId="8" xfId="0" applyFont="1" applyFill="1" applyBorder="1"/>
    <xf numFmtId="0" fontId="6" fillId="0" borderId="7" xfId="0" applyFont="1" applyBorder="1"/>
    <xf numFmtId="0" fontId="7" fillId="11" borderId="1" xfId="0" applyFont="1" applyFill="1" applyBorder="1"/>
    <xf numFmtId="0" fontId="6" fillId="0" borderId="0" xfId="0" applyFont="1"/>
    <xf numFmtId="0" fontId="6" fillId="15" borderId="8" xfId="0" applyFont="1" applyFill="1" applyBorder="1"/>
    <xf numFmtId="0" fontId="8" fillId="0" borderId="0" xfId="0" applyFon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1" borderId="9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/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8" borderId="7" xfId="0" applyFont="1" applyFill="1" applyBorder="1" applyAlignment="1">
      <alignment horizontal="center" vertical="center"/>
    </xf>
    <xf numFmtId="0" fontId="8" fillId="0" borderId="1" xfId="0" applyFont="1" applyBorder="1"/>
    <xf numFmtId="0" fontId="9" fillId="11" borderId="3" xfId="0" applyFont="1" applyFill="1" applyBorder="1" applyAlignment="1">
      <alignment horizontal="left" vertical="center"/>
    </xf>
    <xf numFmtId="0" fontId="8" fillId="11" borderId="13" xfId="0" applyFont="1" applyFill="1" applyBorder="1"/>
    <xf numFmtId="0" fontId="8" fillId="11" borderId="9" xfId="0" applyFont="1" applyFill="1" applyBorder="1"/>
    <xf numFmtId="0" fontId="8" fillId="11" borderId="1" xfId="0" applyFont="1" applyFill="1" applyBorder="1" applyAlignment="1">
      <alignment horizontal="center"/>
    </xf>
    <xf numFmtId="0" fontId="8" fillId="0" borderId="3" xfId="0" applyFont="1" applyBorder="1"/>
    <xf numFmtId="0" fontId="8" fillId="0" borderId="13" xfId="0" applyFont="1" applyBorder="1"/>
    <xf numFmtId="0" fontId="8" fillId="0" borderId="9" xfId="0" applyFont="1" applyBorder="1"/>
    <xf numFmtId="0" fontId="8" fillId="3" borderId="1" xfId="0" applyFont="1" applyFill="1" applyBorder="1"/>
    <xf numFmtId="0" fontId="8" fillId="0" borderId="15" xfId="0" applyFont="1" applyBorder="1"/>
    <xf numFmtId="0" fontId="8" fillId="0" borderId="19" xfId="0" applyFont="1" applyBorder="1"/>
    <xf numFmtId="0" fontId="8" fillId="0" borderId="20" xfId="0" applyFont="1" applyBorder="1"/>
    <xf numFmtId="0" fontId="9" fillId="0" borderId="3" xfId="0" applyFont="1" applyBorder="1"/>
    <xf numFmtId="0" fontId="8" fillId="17" borderId="13" xfId="0" applyFont="1" applyFill="1" applyBorder="1" applyAlignment="1">
      <alignment vertical="center"/>
    </xf>
    <xf numFmtId="0" fontId="8" fillId="17" borderId="9" xfId="0" applyFont="1" applyFill="1" applyBorder="1"/>
    <xf numFmtId="0" fontId="8" fillId="0" borderId="11" xfId="0" applyFont="1" applyBorder="1"/>
    <xf numFmtId="0" fontId="8" fillId="0" borderId="21" xfId="0" applyFont="1" applyBorder="1"/>
    <xf numFmtId="0" fontId="8" fillId="0" borderId="12" xfId="0" applyFont="1" applyBorder="1"/>
    <xf numFmtId="0" fontId="9" fillId="11" borderId="0" xfId="0" applyFont="1" applyFill="1" applyBorder="1" applyAlignment="1">
      <alignment horizontal="center" vertical="center"/>
    </xf>
    <xf numFmtId="0" fontId="8" fillId="18" borderId="1" xfId="0" applyFont="1" applyFill="1" applyBorder="1"/>
    <xf numFmtId="0" fontId="0" fillId="6" borderId="0" xfId="0" applyFill="1"/>
    <xf numFmtId="0" fontId="8" fillId="6" borderId="1" xfId="0" applyFont="1" applyFill="1" applyBorder="1"/>
    <xf numFmtId="0" fontId="6" fillId="15" borderId="7" xfId="0" applyFont="1" applyFill="1" applyBorder="1"/>
    <xf numFmtId="0" fontId="7" fillId="11" borderId="1" xfId="0" applyFont="1" applyFill="1" applyBorder="1" applyAlignment="1">
      <alignment horizontal="center"/>
    </xf>
    <xf numFmtId="0" fontId="10" fillId="19" borderId="22" xfId="0" applyFont="1" applyFill="1" applyBorder="1" applyAlignment="1">
      <alignment horizontal="right" wrapText="1" readingOrder="1"/>
    </xf>
    <xf numFmtId="0" fontId="12" fillId="0" borderId="23" xfId="0" applyFont="1" applyBorder="1" applyAlignment="1">
      <alignment horizontal="left" wrapText="1" readingOrder="1"/>
    </xf>
    <xf numFmtId="0" fontId="11" fillId="0" borderId="24" xfId="0" applyFont="1" applyBorder="1" applyAlignment="1">
      <alignment horizontal="left" wrapText="1" readingOrder="1"/>
    </xf>
    <xf numFmtId="0" fontId="11" fillId="0" borderId="25" xfId="0" applyFont="1" applyBorder="1" applyAlignment="1">
      <alignment horizontal="left" wrapText="1" readingOrder="1"/>
    </xf>
    <xf numFmtId="0" fontId="0" fillId="12" borderId="1" xfId="0" applyFill="1" applyBorder="1"/>
    <xf numFmtId="0" fontId="0" fillId="20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6" fontId="5" fillId="0" borderId="0" xfId="0" applyNumberFormat="1" applyFont="1"/>
    <xf numFmtId="6" fontId="5" fillId="0" borderId="0" xfId="0" applyNumberFormat="1" applyFont="1" applyFill="1"/>
    <xf numFmtId="0" fontId="5" fillId="21" borderId="0" xfId="0" applyFont="1" applyFill="1"/>
    <xf numFmtId="0" fontId="5" fillId="22" borderId="0" xfId="0" applyFont="1" applyFill="1"/>
    <xf numFmtId="0" fontId="5" fillId="12" borderId="0" xfId="0" applyFont="1" applyFill="1"/>
    <xf numFmtId="0" fontId="5" fillId="12" borderId="0" xfId="0" applyFont="1" applyFill="1" applyAlignment="1">
      <alignment horizontal="center"/>
    </xf>
    <xf numFmtId="49" fontId="5" fillId="12" borderId="0" xfId="0" applyNumberFormat="1" applyFont="1" applyFill="1" applyAlignment="1">
      <alignment horizontal="right"/>
    </xf>
    <xf numFmtId="6" fontId="5" fillId="12" borderId="0" xfId="0" applyNumberFormat="1" applyFont="1" applyFill="1"/>
    <xf numFmtId="0" fontId="5" fillId="22" borderId="0" xfId="0" applyFont="1" applyFill="1" applyAlignment="1">
      <alignment horizontal="center"/>
    </xf>
    <xf numFmtId="49" fontId="5" fillId="22" borderId="0" xfId="0" applyNumberFormat="1" applyFont="1" applyFill="1" applyAlignment="1">
      <alignment horizontal="right"/>
    </xf>
    <xf numFmtId="6" fontId="5" fillId="22" borderId="0" xfId="0" applyNumberFormat="1" applyFont="1" applyFill="1"/>
    <xf numFmtId="0" fontId="5" fillId="21" borderId="0" xfId="0" applyFont="1" applyFill="1" applyAlignment="1">
      <alignment horizontal="center"/>
    </xf>
    <xf numFmtId="49" fontId="5" fillId="21" borderId="0" xfId="0" applyNumberFormat="1" applyFont="1" applyFill="1" applyAlignment="1">
      <alignment horizontal="right"/>
    </xf>
    <xf numFmtId="6" fontId="5" fillId="21" borderId="0" xfId="0" applyNumberFormat="1" applyFont="1" applyFill="1"/>
    <xf numFmtId="0" fontId="5" fillId="0" borderId="1" xfId="0" applyFont="1" applyFill="1" applyBorder="1"/>
    <xf numFmtId="0" fontId="0" fillId="23" borderId="0" xfId="0" applyFill="1" applyAlignment="1">
      <alignment horizontal="center"/>
    </xf>
    <xf numFmtId="0" fontId="0" fillId="23" borderId="15" xfId="0" applyFill="1" applyBorder="1"/>
    <xf numFmtId="0" fontId="0" fillId="23" borderId="19" xfId="0" applyFill="1" applyBorder="1"/>
    <xf numFmtId="0" fontId="0" fillId="23" borderId="20" xfId="0" applyFill="1" applyBorder="1"/>
    <xf numFmtId="0" fontId="0" fillId="23" borderId="11" xfId="0" applyFill="1" applyBorder="1"/>
    <xf numFmtId="0" fontId="0" fillId="23" borderId="21" xfId="0" applyFill="1" applyBorder="1"/>
    <xf numFmtId="0" fontId="0" fillId="23" borderId="12" xfId="0" applyFill="1" applyBorder="1"/>
    <xf numFmtId="0" fontId="13" fillId="23" borderId="21" xfId="0" applyFont="1" applyFill="1" applyBorder="1"/>
    <xf numFmtId="0" fontId="0" fillId="9" borderId="1" xfId="0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14" fontId="5" fillId="0" borderId="1" xfId="0" applyNumberFormat="1" applyFont="1" applyFill="1" applyBorder="1"/>
    <xf numFmtId="0" fontId="3" fillId="9" borderId="1" xfId="0" applyFont="1" applyFill="1" applyBorder="1" applyAlignment="1">
      <alignment horizontal="center" vertical="center"/>
    </xf>
    <xf numFmtId="20" fontId="0" fillId="0" borderId="8" xfId="0" applyNumberFormat="1" applyBorder="1"/>
    <xf numFmtId="0" fontId="6" fillId="0" borderId="1" xfId="1" applyNumberFormat="1" applyFont="1" applyFill="1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6" fontId="6" fillId="0" borderId="1" xfId="1" applyNumberFormat="1" applyFont="1" applyFill="1" applyBorder="1" applyAlignment="1">
      <alignment horizontal="right"/>
    </xf>
    <xf numFmtId="6" fontId="6" fillId="0" borderId="1" xfId="1" applyNumberFormat="1" applyFont="1" applyFill="1" applyBorder="1" applyAlignment="1"/>
    <xf numFmtId="0" fontId="7" fillId="9" borderId="1" xfId="1" applyNumberFormat="1" applyFont="1" applyFill="1" applyBorder="1" applyAlignment="1">
      <alignment horizontal="center" vertical="center"/>
    </xf>
    <xf numFmtId="0" fontId="7" fillId="9" borderId="1" xfId="1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8" fontId="6" fillId="13" borderId="1" xfId="0" applyNumberFormat="1" applyFont="1" applyFill="1" applyBorder="1" applyAlignment="1">
      <alignment horizontal="right"/>
    </xf>
    <xf numFmtId="6" fontId="6" fillId="13" borderId="1" xfId="0" applyNumberFormat="1" applyFont="1" applyFill="1" applyBorder="1" applyAlignment="1">
      <alignment horizontal="right"/>
    </xf>
    <xf numFmtId="6" fontId="0" fillId="13" borderId="1" xfId="0" applyNumberFormat="1" applyFont="1" applyFill="1" applyBorder="1" applyAlignment="1">
      <alignment horizontal="right"/>
    </xf>
    <xf numFmtId="0" fontId="8" fillId="9" borderId="15" xfId="0" applyFont="1" applyFill="1" applyBorder="1"/>
    <xf numFmtId="0" fontId="9" fillId="9" borderId="19" xfId="0" applyFont="1" applyFill="1" applyBorder="1"/>
    <xf numFmtId="0" fontId="8" fillId="9" borderId="19" xfId="0" applyFont="1" applyFill="1" applyBorder="1"/>
    <xf numFmtId="0" fontId="8" fillId="9" borderId="20" xfId="0" applyFont="1" applyFill="1" applyBorder="1"/>
    <xf numFmtId="0" fontId="8" fillId="9" borderId="11" xfId="0" applyFont="1" applyFill="1" applyBorder="1"/>
    <xf numFmtId="0" fontId="9" fillId="9" borderId="21" xfId="0" applyFont="1" applyFill="1" applyBorder="1"/>
    <xf numFmtId="0" fontId="8" fillId="9" borderId="21" xfId="0" applyFont="1" applyFill="1" applyBorder="1"/>
    <xf numFmtId="0" fontId="8" fillId="9" borderId="12" xfId="0" applyFont="1" applyFill="1" applyBorder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24" borderId="0" xfId="0" applyFont="1" applyFill="1"/>
    <xf numFmtId="0" fontId="5" fillId="24" borderId="0" xfId="0" applyFont="1" applyFill="1" applyAlignment="1">
      <alignment horizontal="center"/>
    </xf>
    <xf numFmtId="49" fontId="5" fillId="24" borderId="0" xfId="0" applyNumberFormat="1" applyFont="1" applyFill="1" applyAlignment="1">
      <alignment horizontal="right"/>
    </xf>
    <xf numFmtId="6" fontId="5" fillId="24" borderId="0" xfId="0" applyNumberFormat="1" applyFont="1" applyFill="1"/>
    <xf numFmtId="0" fontId="5" fillId="15" borderId="0" xfId="0" applyFont="1" applyFill="1"/>
    <xf numFmtId="0" fontId="5" fillId="15" borderId="0" xfId="0" applyFont="1" applyFill="1" applyAlignment="1">
      <alignment horizontal="center"/>
    </xf>
    <xf numFmtId="49" fontId="5" fillId="15" borderId="0" xfId="0" applyNumberFormat="1" applyFont="1" applyFill="1" applyAlignment="1">
      <alignment horizontal="right"/>
    </xf>
    <xf numFmtId="6" fontId="5" fillId="15" borderId="0" xfId="0" applyNumberFormat="1" applyFont="1" applyFill="1"/>
    <xf numFmtId="20" fontId="0" fillId="0" borderId="0" xfId="0" applyNumberFormat="1"/>
    <xf numFmtId="0" fontId="3" fillId="0" borderId="0" xfId="0" applyFont="1" applyFill="1"/>
    <xf numFmtId="0" fontId="5" fillId="25" borderId="0" xfId="0" applyFont="1" applyFill="1"/>
    <xf numFmtId="0" fontId="5" fillId="25" borderId="0" xfId="0" applyFont="1" applyFill="1" applyAlignment="1">
      <alignment horizontal="center"/>
    </xf>
    <xf numFmtId="49" fontId="5" fillId="25" borderId="0" xfId="0" applyNumberFormat="1" applyFont="1" applyFill="1" applyAlignment="1">
      <alignment horizontal="right"/>
    </xf>
    <xf numFmtId="6" fontId="5" fillId="25" borderId="0" xfId="0" applyNumberFormat="1" applyFont="1" applyFill="1"/>
    <xf numFmtId="0" fontId="0" fillId="9" borderId="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wrapText="1"/>
    </xf>
    <xf numFmtId="0" fontId="8" fillId="11" borderId="13" xfId="0" applyFont="1" applyFill="1" applyBorder="1" applyAlignment="1">
      <alignment horizontal="center" wrapText="1"/>
    </xf>
    <xf numFmtId="0" fontId="8" fillId="11" borderId="9" xfId="0" applyFont="1" applyFill="1" applyBorder="1" applyAlignment="1">
      <alignment horizontal="center" wrapText="1"/>
    </xf>
    <xf numFmtId="0" fontId="11" fillId="0" borderId="23" xfId="0" applyFont="1" applyBorder="1" applyAlignment="1">
      <alignment horizontal="left" wrapText="1" readingOrder="1"/>
    </xf>
    <xf numFmtId="0" fontId="11" fillId="0" borderId="24" xfId="0" applyFont="1" applyBorder="1" applyAlignment="1">
      <alignment horizontal="left" wrapText="1" readingOrder="1"/>
    </xf>
    <xf numFmtId="0" fontId="11" fillId="0" borderId="25" xfId="0" applyFont="1" applyBorder="1" applyAlignment="1">
      <alignment horizontal="left" wrapText="1" readingOrder="1"/>
    </xf>
    <xf numFmtId="0" fontId="0" fillId="17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26193</xdr:colOff>
      <xdr:row>5</xdr:row>
      <xdr:rowOff>50006</xdr:rowOff>
    </xdr:from>
    <xdr:to>
      <xdr:col>15</xdr:col>
      <xdr:colOff>244669</xdr:colOff>
      <xdr:row>24</xdr:row>
      <xdr:rowOff>142438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74918" y="973931"/>
          <a:ext cx="4790476" cy="3530957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24</xdr:row>
      <xdr:rowOff>0</xdr:rowOff>
    </xdr:from>
    <xdr:to>
      <xdr:col>17</xdr:col>
      <xdr:colOff>751624</xdr:colOff>
      <xdr:row>39</xdr:row>
      <xdr:rowOff>178237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86825" y="4362450"/>
          <a:ext cx="6809524" cy="2892862"/>
        </a:xfrm>
        <a:prstGeom prst="rect">
          <a:avLst/>
        </a:prstGeom>
      </xdr:spPr>
    </xdr:pic>
    <xdr:clientData/>
  </xdr:twoCellAnchor>
  <xdr:twoCellAnchor>
    <xdr:from>
      <xdr:col>9</xdr:col>
      <xdr:colOff>64293</xdr:colOff>
      <xdr:row>15</xdr:row>
      <xdr:rowOff>21431</xdr:rowOff>
    </xdr:from>
    <xdr:to>
      <xdr:col>15</xdr:col>
      <xdr:colOff>226217</xdr:colOff>
      <xdr:row>19</xdr:row>
      <xdr:rowOff>11906</xdr:rowOff>
    </xdr:to>
    <xdr:sp macro="" textlink="">
      <xdr:nvSpPr>
        <xdr:cNvPr id="4" name="28 Rectángulo"/>
        <xdr:cNvSpPr/>
      </xdr:nvSpPr>
      <xdr:spPr>
        <a:xfrm>
          <a:off x="8913018" y="2755106"/>
          <a:ext cx="4733924" cy="714375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  <xdr:twoCellAnchor>
    <xdr:from>
      <xdr:col>9</xdr:col>
      <xdr:colOff>61912</xdr:colOff>
      <xdr:row>13</xdr:row>
      <xdr:rowOff>42863</xdr:rowOff>
    </xdr:from>
    <xdr:to>
      <xdr:col>13</xdr:col>
      <xdr:colOff>571500</xdr:colOff>
      <xdr:row>14</xdr:row>
      <xdr:rowOff>83343</xdr:rowOff>
    </xdr:to>
    <xdr:sp macro="" textlink="">
      <xdr:nvSpPr>
        <xdr:cNvPr id="5" name="28 Rectángulo"/>
        <xdr:cNvSpPr/>
      </xdr:nvSpPr>
      <xdr:spPr>
        <a:xfrm>
          <a:off x="8910637" y="2414588"/>
          <a:ext cx="3557588" cy="221455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  <xdr:twoCellAnchor>
    <xdr:from>
      <xdr:col>9</xdr:col>
      <xdr:colOff>47625</xdr:colOff>
      <xdr:row>25</xdr:row>
      <xdr:rowOff>159544</xdr:rowOff>
    </xdr:from>
    <xdr:to>
      <xdr:col>13</xdr:col>
      <xdr:colOff>261937</xdr:colOff>
      <xdr:row>27</xdr:row>
      <xdr:rowOff>35718</xdr:rowOff>
    </xdr:to>
    <xdr:sp macro="" textlink="">
      <xdr:nvSpPr>
        <xdr:cNvPr id="6" name="28 Rectángulo"/>
        <xdr:cNvSpPr/>
      </xdr:nvSpPr>
      <xdr:spPr>
        <a:xfrm>
          <a:off x="8896350" y="4702969"/>
          <a:ext cx="3262312" cy="238124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  <xdr:twoCellAnchor>
    <xdr:from>
      <xdr:col>9</xdr:col>
      <xdr:colOff>57150</xdr:colOff>
      <xdr:row>30</xdr:row>
      <xdr:rowOff>26195</xdr:rowOff>
    </xdr:from>
    <xdr:to>
      <xdr:col>16</xdr:col>
      <xdr:colOff>202406</xdr:colOff>
      <xdr:row>31</xdr:row>
      <xdr:rowOff>71438</xdr:rowOff>
    </xdr:to>
    <xdr:sp macro="" textlink="">
      <xdr:nvSpPr>
        <xdr:cNvPr id="7" name="28 Rectángulo"/>
        <xdr:cNvSpPr/>
      </xdr:nvSpPr>
      <xdr:spPr>
        <a:xfrm>
          <a:off x="8905875" y="5474495"/>
          <a:ext cx="5479256" cy="226218"/>
        </a:xfrm>
        <a:prstGeom prst="rect">
          <a:avLst/>
        </a:prstGeom>
        <a:noFill/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A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738188</xdr:colOff>
      <xdr:row>40</xdr:row>
      <xdr:rowOff>23813</xdr:rowOff>
    </xdr:from>
    <xdr:to>
      <xdr:col>7</xdr:col>
      <xdr:colOff>95251</xdr:colOff>
      <xdr:row>47</xdr:row>
      <xdr:rowOff>21447</xdr:rowOff>
    </xdr:to>
    <xdr:sp macro="" textlink="">
      <xdr:nvSpPr>
        <xdr:cNvPr id="3" name="Rectángulo 2"/>
        <xdr:cNvSpPr/>
      </xdr:nvSpPr>
      <xdr:spPr>
        <a:xfrm>
          <a:off x="738188" y="8001001"/>
          <a:ext cx="5822157" cy="133113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 marL="342900" indent="-342900">
            <a:buFont typeface="+mj-lt"/>
            <a:buAutoNum type="arabicPeriod"/>
          </a:pPr>
          <a:r>
            <a:rPr lang="es-ES" sz="1400" b="1"/>
            <a:t>Seleccionar toda la tabla;</a:t>
          </a:r>
        </a:p>
        <a:p>
          <a:pPr marL="342900" indent="-342900">
            <a:buFont typeface="+mj-lt"/>
            <a:buAutoNum type="arabicPeriod"/>
          </a:pPr>
          <a:r>
            <a:rPr lang="es-ES" sz="1400" b="1"/>
            <a:t>Completar espacios</a:t>
          </a:r>
          <a:r>
            <a:rPr lang="es-ES" sz="1400" b="1" baseline="0"/>
            <a:t> en blanco si los hubiese</a:t>
          </a:r>
          <a:endParaRPr lang="es-ES" sz="1400" b="1"/>
        </a:p>
        <a:p>
          <a:pPr marL="342900" indent="-342900">
            <a:buFont typeface="+mj-lt"/>
            <a:buAutoNum type="arabicPeriod"/>
          </a:pPr>
          <a:r>
            <a:rPr lang="es-419" sz="1400" b="1"/>
            <a:t>Ir a DATOS / Quitar duplicados;</a:t>
          </a:r>
        </a:p>
        <a:p>
          <a:pPr marL="342900" indent="-342900">
            <a:buFont typeface="+mj-lt"/>
            <a:buAutoNum type="arabicPeriod"/>
          </a:pPr>
          <a:r>
            <a:rPr lang="es-419" sz="1400" b="1"/>
            <a:t>Seleccionar criterios por columnas</a:t>
          </a:r>
        </a:p>
        <a:p>
          <a:pPr marL="342900" indent="-342900">
            <a:buFont typeface="+mj-lt"/>
            <a:buAutoNum type="arabicPeriod"/>
          </a:pPr>
          <a:endParaRPr lang="es-419" sz="1400" b="1"/>
        </a:p>
        <a:p>
          <a:pPr marL="342900" indent="-342900">
            <a:buFont typeface="+mj-lt"/>
            <a:buAutoNum type="arabicPeriod"/>
          </a:pPr>
          <a:r>
            <a:rPr lang="es-419" sz="1400" b="1"/>
            <a:t>Ordenar por</a:t>
          </a:r>
          <a:r>
            <a:rPr lang="es-419" sz="1400" b="1" baseline="0"/>
            <a:t>: Proveedor, tipo y Nro de Comprobante</a:t>
          </a:r>
          <a:endParaRPr lang="es-ES" sz="1400" b="1"/>
        </a:p>
      </xdr:txBody>
    </xdr:sp>
    <xdr:clientData/>
  </xdr:twoCellAnchor>
  <xdr:twoCellAnchor editAs="oneCell">
    <xdr:from>
      <xdr:col>5</xdr:col>
      <xdr:colOff>202406</xdr:colOff>
      <xdr:row>36</xdr:row>
      <xdr:rowOff>83343</xdr:rowOff>
    </xdr:from>
    <xdr:to>
      <xdr:col>6</xdr:col>
      <xdr:colOff>716756</xdr:colOff>
      <xdr:row>42</xdr:row>
      <xdr:rowOff>92868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7298531"/>
          <a:ext cx="1276350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104667</xdr:colOff>
      <xdr:row>12</xdr:row>
      <xdr:rowOff>180714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81000"/>
          <a:ext cx="866667" cy="2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="80" zoomScaleNormal="80" workbookViewId="0">
      <selection activeCell="D24" sqref="D24"/>
    </sheetView>
  </sheetViews>
  <sheetFormatPr baseColWidth="10" defaultRowHeight="15" x14ac:dyDescent="0.25"/>
  <cols>
    <col min="3" max="3" width="15" customWidth="1"/>
    <col min="4" max="4" width="21.42578125" customWidth="1"/>
    <col min="5" max="5" width="14.85546875" customWidth="1"/>
    <col min="6" max="6" width="15.28515625" customWidth="1"/>
    <col min="7" max="7" width="20.5703125" customWidth="1"/>
    <col min="10" max="10" width="13.7109375" customWidth="1"/>
  </cols>
  <sheetData>
    <row r="1" spans="2:15" x14ac:dyDescent="0.25">
      <c r="B1" s="30" t="s">
        <v>53</v>
      </c>
      <c r="C1" s="31" t="s">
        <v>54</v>
      </c>
    </row>
    <row r="2" spans="2:15" x14ac:dyDescent="0.25">
      <c r="C2" s="30" t="s">
        <v>277</v>
      </c>
      <c r="D2" t="s">
        <v>274</v>
      </c>
    </row>
    <row r="3" spans="2:15" x14ac:dyDescent="0.25">
      <c r="C3" s="30" t="s">
        <v>278</v>
      </c>
      <c r="D3" t="s">
        <v>275</v>
      </c>
    </row>
    <row r="4" spans="2:15" x14ac:dyDescent="0.25">
      <c r="C4" s="30" t="s">
        <v>279</v>
      </c>
      <c r="D4" t="s">
        <v>276</v>
      </c>
    </row>
    <row r="6" spans="2:15" x14ac:dyDescent="0.25">
      <c r="B6" s="3" t="s">
        <v>0</v>
      </c>
      <c r="C6" s="3" t="s">
        <v>1</v>
      </c>
      <c r="D6" s="3" t="s">
        <v>2</v>
      </c>
      <c r="E6" s="3" t="s">
        <v>25</v>
      </c>
      <c r="F6" s="3" t="s">
        <v>3</v>
      </c>
      <c r="G6" s="3" t="s">
        <v>4</v>
      </c>
      <c r="H6" s="3" t="s">
        <v>23</v>
      </c>
      <c r="I6" s="3" t="s">
        <v>24</v>
      </c>
      <c r="J6" s="3" t="s">
        <v>31</v>
      </c>
      <c r="O6" t="s">
        <v>286</v>
      </c>
    </row>
    <row r="7" spans="2:15" x14ac:dyDescent="0.25">
      <c r="B7" s="2" t="s">
        <v>5</v>
      </c>
      <c r="C7" s="2">
        <v>30253698416</v>
      </c>
      <c r="D7" s="2" t="s">
        <v>6</v>
      </c>
      <c r="E7" s="5" t="s">
        <v>26</v>
      </c>
      <c r="F7" s="2" t="s">
        <v>7</v>
      </c>
      <c r="G7" s="2" t="s">
        <v>8</v>
      </c>
      <c r="H7" s="6">
        <v>55000</v>
      </c>
      <c r="I7" s="7">
        <v>0.15</v>
      </c>
      <c r="J7" s="6">
        <f>+H7*(1+I7)</f>
        <v>63249.999999999993</v>
      </c>
      <c r="O7" t="s">
        <v>282</v>
      </c>
    </row>
    <row r="8" spans="2:15" x14ac:dyDescent="0.25">
      <c r="B8" s="2" t="s">
        <v>9</v>
      </c>
      <c r="C8" s="2">
        <v>33475869519</v>
      </c>
      <c r="D8" s="2" t="s">
        <v>10</v>
      </c>
      <c r="E8" s="5" t="s">
        <v>27</v>
      </c>
      <c r="F8" s="2" t="s">
        <v>11</v>
      </c>
      <c r="G8" s="2" t="s">
        <v>12</v>
      </c>
      <c r="H8" s="6">
        <v>3500</v>
      </c>
      <c r="I8" s="7">
        <v>0.3</v>
      </c>
      <c r="J8" s="6">
        <f t="shared" ref="J8:J11" si="0">+H8*(1+I8)</f>
        <v>4550</v>
      </c>
      <c r="O8" t="s">
        <v>283</v>
      </c>
    </row>
    <row r="9" spans="2:15" x14ac:dyDescent="0.25">
      <c r="B9" s="2" t="s">
        <v>13</v>
      </c>
      <c r="C9" s="2">
        <v>30142583671</v>
      </c>
      <c r="D9" s="2" t="s">
        <v>14</v>
      </c>
      <c r="E9" s="5" t="s">
        <v>28</v>
      </c>
      <c r="F9" s="2" t="s">
        <v>7</v>
      </c>
      <c r="G9" s="2" t="s">
        <v>15</v>
      </c>
      <c r="H9" s="6">
        <v>24000</v>
      </c>
      <c r="I9" s="7">
        <v>0.25</v>
      </c>
      <c r="J9" s="6">
        <f t="shared" si="0"/>
        <v>30000</v>
      </c>
      <c r="O9" t="s">
        <v>284</v>
      </c>
    </row>
    <row r="10" spans="2:15" x14ac:dyDescent="0.25">
      <c r="B10" s="2" t="s">
        <v>16</v>
      </c>
      <c r="C10" s="2">
        <v>33662356987</v>
      </c>
      <c r="D10" s="2" t="s">
        <v>17</v>
      </c>
      <c r="E10" s="5" t="s">
        <v>29</v>
      </c>
      <c r="F10" s="2" t="s">
        <v>11</v>
      </c>
      <c r="G10" s="2" t="s">
        <v>18</v>
      </c>
      <c r="H10" s="6">
        <v>112000</v>
      </c>
      <c r="I10" s="7">
        <v>0.4</v>
      </c>
      <c r="J10" s="6">
        <f t="shared" si="0"/>
        <v>156800</v>
      </c>
      <c r="O10" t="s">
        <v>285</v>
      </c>
    </row>
    <row r="11" spans="2:15" x14ac:dyDescent="0.25">
      <c r="B11" s="2" t="s">
        <v>19</v>
      </c>
      <c r="C11" s="2">
        <v>33142587451</v>
      </c>
      <c r="D11" s="2" t="s">
        <v>20</v>
      </c>
      <c r="E11" s="5" t="s">
        <v>30</v>
      </c>
      <c r="F11" s="2" t="s">
        <v>21</v>
      </c>
      <c r="G11" s="2" t="s">
        <v>22</v>
      </c>
      <c r="H11" s="6">
        <v>110000</v>
      </c>
      <c r="I11" s="7">
        <v>0.5</v>
      </c>
      <c r="J11" s="6">
        <f t="shared" si="0"/>
        <v>165000</v>
      </c>
    </row>
    <row r="12" spans="2:15" x14ac:dyDescent="0.25">
      <c r="B12" s="2" t="s">
        <v>9</v>
      </c>
      <c r="C12" s="2">
        <v>33475869519</v>
      </c>
      <c r="D12" s="2" t="s">
        <v>10</v>
      </c>
      <c r="E12" s="5" t="s">
        <v>27</v>
      </c>
      <c r="F12" s="2" t="s">
        <v>11</v>
      </c>
      <c r="G12" s="2" t="s">
        <v>12</v>
      </c>
      <c r="H12" s="6">
        <v>4888</v>
      </c>
      <c r="I12" s="7">
        <v>0.3</v>
      </c>
      <c r="J12" s="6">
        <f t="shared" ref="J12:J15" si="1">+H12*(1+I12)</f>
        <v>6354.4000000000005</v>
      </c>
    </row>
    <row r="13" spans="2:15" x14ac:dyDescent="0.25">
      <c r="B13" s="2" t="s">
        <v>16</v>
      </c>
      <c r="C13" s="2">
        <v>33662356987</v>
      </c>
      <c r="D13" s="2" t="s">
        <v>17</v>
      </c>
      <c r="E13" s="5" t="s">
        <v>29</v>
      </c>
      <c r="F13" s="2" t="s">
        <v>11</v>
      </c>
      <c r="G13" s="2" t="s">
        <v>18</v>
      </c>
      <c r="H13" s="6">
        <v>134000</v>
      </c>
      <c r="I13" s="7">
        <v>0.4</v>
      </c>
      <c r="J13" s="6">
        <f t="shared" si="1"/>
        <v>187600</v>
      </c>
    </row>
    <row r="14" spans="2:15" x14ac:dyDescent="0.25">
      <c r="B14" s="2" t="s">
        <v>13</v>
      </c>
      <c r="C14" s="2">
        <v>30142583671</v>
      </c>
      <c r="D14" s="2" t="s">
        <v>14</v>
      </c>
      <c r="E14" s="5" t="s">
        <v>28</v>
      </c>
      <c r="F14" s="2" t="s">
        <v>7</v>
      </c>
      <c r="G14" s="2" t="s">
        <v>15</v>
      </c>
      <c r="H14" s="6">
        <v>32000</v>
      </c>
      <c r="I14" s="7">
        <v>0.25</v>
      </c>
      <c r="J14" s="6">
        <f t="shared" si="1"/>
        <v>40000</v>
      </c>
    </row>
    <row r="15" spans="2:15" x14ac:dyDescent="0.25">
      <c r="B15" s="2" t="s">
        <v>16</v>
      </c>
      <c r="C15" s="2">
        <v>33662356987</v>
      </c>
      <c r="D15" s="2" t="s">
        <v>17</v>
      </c>
      <c r="E15" s="5" t="s">
        <v>29</v>
      </c>
      <c r="F15" s="2" t="s">
        <v>11</v>
      </c>
      <c r="G15" s="2" t="s">
        <v>18</v>
      </c>
      <c r="H15" s="6">
        <v>106000</v>
      </c>
      <c r="I15" s="7">
        <v>0.4</v>
      </c>
      <c r="J15" s="6">
        <f t="shared" si="1"/>
        <v>148400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zoomScale="80" zoomScaleNormal="80" workbookViewId="0">
      <selection activeCell="K13" sqref="K13"/>
    </sheetView>
  </sheetViews>
  <sheetFormatPr baseColWidth="10" defaultRowHeight="15" x14ac:dyDescent="0.25"/>
  <cols>
    <col min="3" max="3" width="19.140625" bestFit="1" customWidth="1"/>
    <col min="6" max="6" width="18.42578125" bestFit="1" customWidth="1"/>
    <col min="8" max="8" width="16.85546875" bestFit="1" customWidth="1"/>
    <col min="9" max="9" width="19.5703125" customWidth="1"/>
    <col min="10" max="10" width="15.140625" customWidth="1"/>
    <col min="11" max="11" width="18.140625" bestFit="1" customWidth="1"/>
  </cols>
  <sheetData>
    <row r="1" spans="2:11" x14ac:dyDescent="0.25">
      <c r="B1" s="30" t="s">
        <v>53</v>
      </c>
      <c r="C1" s="31" t="s">
        <v>225</v>
      </c>
    </row>
    <row r="3" spans="2:11" x14ac:dyDescent="0.25">
      <c r="B3" s="150" t="s">
        <v>150</v>
      </c>
      <c r="C3" s="151" t="s">
        <v>151</v>
      </c>
      <c r="D3" s="151" t="s">
        <v>152</v>
      </c>
      <c r="E3" s="151" t="s">
        <v>153</v>
      </c>
      <c r="F3" s="151" t="s">
        <v>154</v>
      </c>
      <c r="H3" s="50" t="s">
        <v>151</v>
      </c>
      <c r="I3" s="50" t="s">
        <v>155</v>
      </c>
      <c r="J3" s="50" t="s">
        <v>294</v>
      </c>
      <c r="K3" s="50" t="s">
        <v>156</v>
      </c>
    </row>
    <row r="4" spans="2:11" x14ac:dyDescent="0.25">
      <c r="B4" s="152">
        <v>1</v>
      </c>
      <c r="C4" s="153"/>
      <c r="D4" s="154"/>
      <c r="E4" s="155"/>
      <c r="F4" s="155"/>
      <c r="H4" s="51" t="s">
        <v>155</v>
      </c>
      <c r="I4" s="52" t="s">
        <v>160</v>
      </c>
      <c r="J4" s="52" t="s">
        <v>161</v>
      </c>
      <c r="K4" s="51" t="s">
        <v>162</v>
      </c>
    </row>
    <row r="5" spans="2:11" x14ac:dyDescent="0.25">
      <c r="B5" s="152">
        <f>+B4+1</f>
        <v>2</v>
      </c>
      <c r="C5" s="153"/>
      <c r="D5" s="154"/>
      <c r="E5" s="155"/>
      <c r="F5" s="155"/>
      <c r="H5" s="58" t="s">
        <v>163</v>
      </c>
      <c r="I5" s="53" t="s">
        <v>164</v>
      </c>
      <c r="J5" s="53" t="s">
        <v>165</v>
      </c>
      <c r="K5" s="53" t="s">
        <v>159</v>
      </c>
    </row>
    <row r="6" spans="2:11" x14ac:dyDescent="0.25">
      <c r="B6" s="152">
        <f t="shared" ref="B6:B12" si="0">+B5+1</f>
        <v>3</v>
      </c>
      <c r="C6" s="153"/>
      <c r="D6" s="154"/>
      <c r="E6" s="155"/>
      <c r="F6" s="155"/>
      <c r="H6" s="53" t="s">
        <v>166</v>
      </c>
      <c r="I6" s="54" t="s">
        <v>157</v>
      </c>
      <c r="J6" s="54" t="s">
        <v>158</v>
      </c>
      <c r="K6" s="53" t="s">
        <v>167</v>
      </c>
    </row>
    <row r="7" spans="2:11" x14ac:dyDescent="0.25">
      <c r="B7" s="152">
        <f t="shared" si="0"/>
        <v>4</v>
      </c>
      <c r="C7" s="153"/>
      <c r="D7" s="154"/>
      <c r="E7" s="155"/>
      <c r="F7" s="155"/>
      <c r="H7" s="53" t="s">
        <v>168</v>
      </c>
      <c r="I7" s="53" t="s">
        <v>169</v>
      </c>
      <c r="J7" s="53" t="s">
        <v>170</v>
      </c>
      <c r="K7" s="53" t="s">
        <v>171</v>
      </c>
    </row>
    <row r="8" spans="2:11" x14ac:dyDescent="0.25">
      <c r="B8" s="152">
        <f t="shared" si="0"/>
        <v>5</v>
      </c>
      <c r="C8" s="153"/>
      <c r="D8" s="154"/>
      <c r="E8" s="155"/>
      <c r="F8" s="155"/>
      <c r="H8" s="53" t="s">
        <v>172</v>
      </c>
      <c r="I8" s="53" t="s">
        <v>173</v>
      </c>
      <c r="J8" s="55" t="s">
        <v>174</v>
      </c>
      <c r="K8" s="55" t="s">
        <v>175</v>
      </c>
    </row>
    <row r="9" spans="2:11" x14ac:dyDescent="0.25">
      <c r="B9" s="152">
        <f t="shared" si="0"/>
        <v>6</v>
      </c>
      <c r="C9" s="153"/>
      <c r="D9" s="154"/>
      <c r="E9" s="155"/>
      <c r="F9" s="155"/>
      <c r="H9" s="53" t="s">
        <v>176</v>
      </c>
      <c r="I9" s="55" t="s">
        <v>177</v>
      </c>
    </row>
    <row r="10" spans="2:11" x14ac:dyDescent="0.25">
      <c r="B10" s="152">
        <f t="shared" si="0"/>
        <v>7</v>
      </c>
      <c r="C10" s="153"/>
      <c r="D10" s="154"/>
      <c r="E10" s="155"/>
      <c r="F10" s="155"/>
      <c r="H10" s="53" t="s">
        <v>178</v>
      </c>
    </row>
    <row r="11" spans="2:11" x14ac:dyDescent="0.25">
      <c r="B11" s="152">
        <f t="shared" si="0"/>
        <v>8</v>
      </c>
      <c r="C11" s="153"/>
      <c r="D11" s="154"/>
      <c r="E11" s="155"/>
      <c r="F11" s="155"/>
      <c r="H11" s="53" t="s">
        <v>179</v>
      </c>
    </row>
    <row r="12" spans="2:11" x14ac:dyDescent="0.25">
      <c r="B12" s="152">
        <f t="shared" si="0"/>
        <v>9</v>
      </c>
      <c r="C12" s="153"/>
      <c r="D12" s="154"/>
      <c r="E12" s="155"/>
      <c r="F12" s="155"/>
      <c r="H12" s="55" t="s">
        <v>180</v>
      </c>
    </row>
    <row r="13" spans="2:11" x14ac:dyDescent="0.25">
      <c r="I13" s="56" t="s">
        <v>163</v>
      </c>
      <c r="J13" s="105" t="s">
        <v>190</v>
      </c>
      <c r="K13" s="56" t="s">
        <v>305</v>
      </c>
    </row>
    <row r="14" spans="2:11" x14ac:dyDescent="0.25">
      <c r="I14" s="52" t="s">
        <v>181</v>
      </c>
      <c r="J14" s="52" t="s">
        <v>185</v>
      </c>
      <c r="K14" s="52" t="s">
        <v>220</v>
      </c>
    </row>
    <row r="15" spans="2:11" x14ac:dyDescent="0.25">
      <c r="I15" s="53" t="s">
        <v>182</v>
      </c>
      <c r="J15" s="58" t="s">
        <v>186</v>
      </c>
      <c r="K15" s="53" t="s">
        <v>221</v>
      </c>
    </row>
    <row r="16" spans="2:11" x14ac:dyDescent="0.25">
      <c r="I16" s="58" t="s">
        <v>304</v>
      </c>
      <c r="J16" s="53" t="s">
        <v>187</v>
      </c>
      <c r="K16" s="53" t="s">
        <v>222</v>
      </c>
    </row>
    <row r="17" spans="8:11" x14ac:dyDescent="0.25">
      <c r="I17" s="53" t="s">
        <v>183</v>
      </c>
      <c r="J17" s="53" t="s">
        <v>188</v>
      </c>
      <c r="K17" s="53" t="s">
        <v>223</v>
      </c>
    </row>
    <row r="18" spans="8:11" x14ac:dyDescent="0.25">
      <c r="I18" s="55" t="s">
        <v>184</v>
      </c>
      <c r="J18" s="55" t="s">
        <v>189</v>
      </c>
      <c r="K18" s="104" t="s">
        <v>224</v>
      </c>
    </row>
    <row r="19" spans="8:11" x14ac:dyDescent="0.25">
      <c r="I19" s="57"/>
    </row>
    <row r="23" spans="8:11" x14ac:dyDescent="0.25">
      <c r="H23" t="str">
        <f>+UPPER(H13)</f>
        <v/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2"/>
  <sheetViews>
    <sheetView zoomScale="70" zoomScaleNormal="70" workbookViewId="0">
      <selection activeCell="H19" sqref="H19"/>
    </sheetView>
  </sheetViews>
  <sheetFormatPr baseColWidth="10" defaultRowHeight="15" x14ac:dyDescent="0.25"/>
  <cols>
    <col min="2" max="2" width="18.42578125" customWidth="1"/>
    <col min="3" max="3" width="19" customWidth="1"/>
    <col min="4" max="4" width="18.42578125" customWidth="1"/>
    <col min="5" max="5" width="19.7109375" customWidth="1"/>
    <col min="6" max="6" width="18.42578125" bestFit="1" customWidth="1"/>
    <col min="7" max="7" width="19.7109375" customWidth="1"/>
    <col min="8" max="8" width="19.85546875" customWidth="1"/>
    <col min="17" max="17" width="18.140625" customWidth="1"/>
    <col min="18" max="18" width="15.5703125" customWidth="1"/>
    <col min="19" max="19" width="15.28515625" customWidth="1"/>
    <col min="22" max="22" width="14.85546875" customWidth="1"/>
  </cols>
  <sheetData>
    <row r="3" spans="2:22" ht="15.75" x14ac:dyDescent="0.25">
      <c r="B3" s="156"/>
      <c r="C3" s="157" t="s">
        <v>191</v>
      </c>
      <c r="D3" s="158"/>
      <c r="E3" s="158"/>
      <c r="F3" s="158"/>
      <c r="G3" s="158"/>
      <c r="H3" s="159"/>
    </row>
    <row r="4" spans="2:22" ht="15.75" x14ac:dyDescent="0.25">
      <c r="B4" s="160"/>
      <c r="C4" s="161" t="s">
        <v>208</v>
      </c>
      <c r="D4" s="162"/>
      <c r="E4" s="162"/>
      <c r="F4" s="162"/>
      <c r="G4" s="162"/>
      <c r="H4" s="163"/>
    </row>
    <row r="5" spans="2:22" ht="15.75" x14ac:dyDescent="0.25">
      <c r="B5" s="59"/>
      <c r="C5" s="59"/>
      <c r="D5" s="59"/>
      <c r="E5" s="59"/>
      <c r="F5" s="59"/>
      <c r="G5" s="59"/>
      <c r="H5" s="59"/>
    </row>
    <row r="6" spans="2:22" ht="16.5" thickBot="1" x14ac:dyDescent="0.3">
      <c r="B6" s="59"/>
      <c r="C6" s="60" t="s">
        <v>192</v>
      </c>
      <c r="D6" s="60" t="s">
        <v>193</v>
      </c>
      <c r="E6" s="61" t="s">
        <v>194</v>
      </c>
      <c r="F6" s="60" t="s">
        <v>195</v>
      </c>
      <c r="G6" s="60" t="s">
        <v>196</v>
      </c>
      <c r="H6" s="60" t="s">
        <v>197</v>
      </c>
      <c r="K6" s="83" t="s">
        <v>209</v>
      </c>
      <c r="L6" s="84"/>
      <c r="M6" s="84"/>
      <c r="N6" s="84"/>
      <c r="O6" s="85"/>
      <c r="P6" s="86" t="s">
        <v>210</v>
      </c>
      <c r="Q6" s="183" t="s">
        <v>211</v>
      </c>
      <c r="R6" s="184"/>
      <c r="S6" s="185"/>
    </row>
    <row r="7" spans="2:22" ht="15.75" x14ac:dyDescent="0.25">
      <c r="B7" s="62" t="s">
        <v>259</v>
      </c>
      <c r="C7" s="63" t="s">
        <v>198</v>
      </c>
      <c r="D7" s="64" t="s">
        <v>199</v>
      </c>
      <c r="E7" s="65" t="s">
        <v>200</v>
      </c>
      <c r="F7" s="66" t="s">
        <v>201</v>
      </c>
      <c r="G7" s="63" t="s">
        <v>202</v>
      </c>
      <c r="H7" s="63" t="s">
        <v>203</v>
      </c>
      <c r="I7" s="100" t="s">
        <v>213</v>
      </c>
      <c r="K7" s="87" t="s">
        <v>214</v>
      </c>
      <c r="L7" s="88"/>
      <c r="M7" s="88"/>
      <c r="N7" s="88"/>
      <c r="O7" s="89"/>
      <c r="P7" s="90"/>
      <c r="Q7" s="91" t="s">
        <v>273</v>
      </c>
      <c r="R7" s="92"/>
      <c r="S7" s="93"/>
    </row>
    <row r="8" spans="2:22" ht="16.5" thickBot="1" x14ac:dyDescent="0.3">
      <c r="B8" s="67" t="s">
        <v>204</v>
      </c>
      <c r="C8" s="68">
        <v>0</v>
      </c>
      <c r="D8" s="69">
        <v>0</v>
      </c>
      <c r="E8" s="70">
        <v>0</v>
      </c>
      <c r="F8" s="71">
        <v>16</v>
      </c>
      <c r="G8" s="72">
        <v>34</v>
      </c>
      <c r="H8" s="72">
        <v>2</v>
      </c>
      <c r="I8">
        <f>SUM(C8:H8)</f>
        <v>52</v>
      </c>
      <c r="K8" s="91" t="s">
        <v>215</v>
      </c>
      <c r="L8" s="92"/>
      <c r="M8" s="92"/>
      <c r="N8" s="92"/>
      <c r="O8" s="93"/>
      <c r="P8" s="101"/>
      <c r="Q8" s="91" t="s">
        <v>307</v>
      </c>
      <c r="R8" s="92"/>
      <c r="S8" s="93"/>
      <c r="V8" t="s">
        <v>204</v>
      </c>
    </row>
    <row r="9" spans="2:22" ht="16.5" thickBot="1" x14ac:dyDescent="0.3">
      <c r="B9" s="73" t="s">
        <v>7</v>
      </c>
      <c r="C9" s="74">
        <v>1</v>
      </c>
      <c r="D9" s="75">
        <v>2</v>
      </c>
      <c r="E9" s="76">
        <v>33</v>
      </c>
      <c r="F9" s="77">
        <v>4</v>
      </c>
      <c r="G9" s="78">
        <v>21</v>
      </c>
      <c r="H9" s="79">
        <v>71</v>
      </c>
      <c r="I9">
        <f t="shared" ref="I9:I12" si="0">SUM(C9:H9)</f>
        <v>132</v>
      </c>
      <c r="K9" s="87" t="s">
        <v>216</v>
      </c>
      <c r="L9" s="88"/>
      <c r="M9" s="88"/>
      <c r="N9" s="88"/>
      <c r="O9" s="89"/>
      <c r="P9" s="103"/>
      <c r="Q9" s="87" t="s">
        <v>217</v>
      </c>
      <c r="R9" s="88"/>
      <c r="S9" s="89"/>
      <c r="V9" t="s">
        <v>7</v>
      </c>
    </row>
    <row r="10" spans="2:22" ht="15.75" x14ac:dyDescent="0.25">
      <c r="B10" s="80" t="s">
        <v>205</v>
      </c>
      <c r="C10" s="81">
        <v>0</v>
      </c>
      <c r="D10" s="81">
        <v>8</v>
      </c>
      <c r="E10" s="81">
        <v>7</v>
      </c>
      <c r="F10" s="78">
        <v>9</v>
      </c>
      <c r="G10" s="78">
        <v>23</v>
      </c>
      <c r="H10" s="79">
        <v>43</v>
      </c>
      <c r="I10" s="189">
        <f t="shared" si="0"/>
        <v>90</v>
      </c>
      <c r="K10" s="94" t="s">
        <v>212</v>
      </c>
      <c r="L10" s="95"/>
      <c r="M10" s="88" t="s">
        <v>219</v>
      </c>
      <c r="N10" s="88"/>
      <c r="O10" s="89"/>
      <c r="P10" s="96" t="e">
        <f ca="1">+SUM(INDIRECT(L10))</f>
        <v>#REF!</v>
      </c>
      <c r="Q10" s="97" t="s">
        <v>218</v>
      </c>
      <c r="R10" s="98"/>
      <c r="S10" s="99"/>
      <c r="V10" t="s">
        <v>306</v>
      </c>
    </row>
    <row r="11" spans="2:22" ht="15.75" x14ac:dyDescent="0.25">
      <c r="B11" s="82" t="s">
        <v>206</v>
      </c>
      <c r="C11" s="72">
        <v>0</v>
      </c>
      <c r="D11" s="72">
        <v>0</v>
      </c>
      <c r="E11" s="72">
        <v>0</v>
      </c>
      <c r="F11" s="72">
        <v>78</v>
      </c>
      <c r="G11" s="72">
        <v>41</v>
      </c>
      <c r="H11" s="72">
        <v>2</v>
      </c>
      <c r="I11" s="102">
        <f t="shared" si="0"/>
        <v>121</v>
      </c>
      <c r="V11" t="s">
        <v>206</v>
      </c>
    </row>
    <row r="12" spans="2:22" ht="15.75" x14ac:dyDescent="0.25">
      <c r="B12" s="82" t="s">
        <v>207</v>
      </c>
      <c r="C12" s="72">
        <v>0</v>
      </c>
      <c r="D12" s="72">
        <v>0</v>
      </c>
      <c r="E12" s="72">
        <v>0</v>
      </c>
      <c r="F12" s="72">
        <v>35</v>
      </c>
      <c r="G12" s="72">
        <v>51</v>
      </c>
      <c r="H12" s="72">
        <v>2</v>
      </c>
      <c r="I12">
        <f t="shared" si="0"/>
        <v>88</v>
      </c>
      <c r="V12" t="s">
        <v>207</v>
      </c>
    </row>
  </sheetData>
  <mergeCells count="1">
    <mergeCell ref="Q6:S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10" sqref="D10"/>
    </sheetView>
  </sheetViews>
  <sheetFormatPr baseColWidth="10" defaultRowHeight="15" x14ac:dyDescent="0.25"/>
  <sheetData>
    <row r="1" spans="1:1" x14ac:dyDescent="0.25">
      <c r="A1" s="31" t="s">
        <v>271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="80" zoomScaleNormal="80" workbookViewId="0"/>
  </sheetViews>
  <sheetFormatPr baseColWidth="10" defaultRowHeight="15" x14ac:dyDescent="0.25"/>
  <cols>
    <col min="1" max="1" width="3.85546875" customWidth="1"/>
    <col min="11" max="11" width="3.85546875" customWidth="1"/>
    <col min="13" max="13" width="23" customWidth="1"/>
    <col min="14" max="14" width="18" customWidth="1"/>
    <col min="19" max="19" width="3.85546875" customWidth="1"/>
  </cols>
  <sheetData>
    <row r="1" spans="1:19" x14ac:dyDescent="0.25">
      <c r="A1" s="111"/>
      <c r="B1" s="132"/>
      <c r="C1" s="133"/>
      <c r="D1" s="133"/>
      <c r="E1" s="133"/>
      <c r="F1" s="133"/>
      <c r="G1" s="133"/>
      <c r="H1" s="133"/>
      <c r="I1" s="133"/>
      <c r="J1" s="134"/>
      <c r="K1" s="111"/>
      <c r="L1" s="132"/>
      <c r="M1" s="133"/>
      <c r="N1" s="133"/>
      <c r="O1" s="133"/>
      <c r="P1" s="133"/>
      <c r="Q1" s="133"/>
      <c r="R1" s="134"/>
      <c r="S1" s="111"/>
    </row>
    <row r="2" spans="1:19" ht="21" x14ac:dyDescent="0.35">
      <c r="A2" s="111"/>
      <c r="B2" s="135"/>
      <c r="C2" s="136"/>
      <c r="D2" s="138" t="s">
        <v>237</v>
      </c>
      <c r="E2" s="136"/>
      <c r="F2" s="136"/>
      <c r="G2" s="136"/>
      <c r="H2" s="136"/>
      <c r="I2" s="136"/>
      <c r="J2" s="137"/>
      <c r="K2" s="111"/>
      <c r="L2" s="135"/>
      <c r="M2" s="138" t="s">
        <v>236</v>
      </c>
      <c r="N2" s="136"/>
      <c r="O2" s="136"/>
      <c r="P2" s="136"/>
      <c r="Q2" s="136"/>
      <c r="R2" s="137"/>
      <c r="S2" s="111"/>
    </row>
    <row r="3" spans="1:19" x14ac:dyDescent="0.25">
      <c r="A3" s="111"/>
      <c r="K3" s="111"/>
      <c r="S3" s="111"/>
    </row>
    <row r="4" spans="1:19" x14ac:dyDescent="0.25">
      <c r="A4" s="111"/>
      <c r="K4" s="111"/>
      <c r="L4" s="106" t="s">
        <v>226</v>
      </c>
      <c r="M4" s="186" t="s">
        <v>227</v>
      </c>
      <c r="N4" s="187"/>
      <c r="O4" s="188"/>
      <c r="S4" s="111"/>
    </row>
    <row r="5" spans="1:19" x14ac:dyDescent="0.25">
      <c r="A5" s="111"/>
      <c r="K5" s="111"/>
      <c r="L5" s="106" t="s">
        <v>228</v>
      </c>
      <c r="M5" s="186" t="s">
        <v>229</v>
      </c>
      <c r="N5" s="187"/>
      <c r="O5" s="188"/>
      <c r="S5" s="111"/>
    </row>
    <row r="6" spans="1:19" x14ac:dyDescent="0.25">
      <c r="A6" s="111"/>
      <c r="K6" s="111"/>
      <c r="L6" s="106" t="s">
        <v>230</v>
      </c>
      <c r="M6" s="186" t="s">
        <v>231</v>
      </c>
      <c r="N6" s="187"/>
      <c r="O6" s="188"/>
      <c r="S6" s="111"/>
    </row>
    <row r="7" spans="1:19" x14ac:dyDescent="0.25">
      <c r="A7" s="111"/>
      <c r="K7" s="111"/>
      <c r="L7" s="106" t="s">
        <v>232</v>
      </c>
      <c r="M7" s="186" t="s">
        <v>233</v>
      </c>
      <c r="N7" s="187"/>
      <c r="O7" s="188"/>
      <c r="S7" s="111"/>
    </row>
    <row r="8" spans="1:19" x14ac:dyDescent="0.25">
      <c r="A8" s="111"/>
      <c r="K8" s="111"/>
      <c r="L8" s="106" t="s">
        <v>234</v>
      </c>
      <c r="M8" s="107" t="s">
        <v>235</v>
      </c>
      <c r="N8" s="108"/>
      <c r="O8" s="109"/>
      <c r="S8" s="111"/>
    </row>
    <row r="9" spans="1:19" x14ac:dyDescent="0.25">
      <c r="A9" s="111"/>
      <c r="K9" s="111"/>
      <c r="S9" s="111"/>
    </row>
    <row r="10" spans="1:19" x14ac:dyDescent="0.25">
      <c r="A10" s="111"/>
      <c r="K10" s="111"/>
      <c r="S10" s="111"/>
    </row>
    <row r="11" spans="1:19" x14ac:dyDescent="0.25">
      <c r="A11" s="111"/>
      <c r="D11" s="110"/>
      <c r="E11" s="110"/>
      <c r="F11" s="110"/>
      <c r="G11" s="110"/>
      <c r="H11" s="110"/>
      <c r="K11" s="111"/>
      <c r="M11" s="110"/>
      <c r="N11" s="110"/>
      <c r="O11" s="110"/>
      <c r="P11" s="110"/>
      <c r="Q11" s="110"/>
      <c r="S11" s="111"/>
    </row>
    <row r="12" spans="1:19" x14ac:dyDescent="0.25">
      <c r="A12" s="111"/>
      <c r="C12" s="2" t="s">
        <v>143</v>
      </c>
      <c r="K12" s="111"/>
      <c r="L12" s="2" t="s">
        <v>143</v>
      </c>
      <c r="S12" s="111"/>
    </row>
    <row r="13" spans="1:19" x14ac:dyDescent="0.25">
      <c r="A13" s="111"/>
      <c r="C13" s="2" t="s">
        <v>144</v>
      </c>
      <c r="K13" s="111"/>
      <c r="L13" s="2" t="s">
        <v>144</v>
      </c>
      <c r="S13" s="111"/>
    </row>
    <row r="14" spans="1:19" x14ac:dyDescent="0.25">
      <c r="A14" s="111"/>
      <c r="C14" s="2" t="s">
        <v>238</v>
      </c>
      <c r="K14" s="111"/>
      <c r="L14" s="2" t="s">
        <v>238</v>
      </c>
      <c r="S14" s="111"/>
    </row>
    <row r="15" spans="1:19" x14ac:dyDescent="0.25">
      <c r="A15" s="111"/>
      <c r="C15" s="4">
        <v>6666</v>
      </c>
      <c r="K15" s="111"/>
      <c r="L15" s="4">
        <v>6666</v>
      </c>
      <c r="S15" s="111"/>
    </row>
    <row r="16" spans="1:19" x14ac:dyDescent="0.25">
      <c r="A16" s="111"/>
      <c r="C16" s="4">
        <v>7777</v>
      </c>
      <c r="K16" s="111"/>
      <c r="L16" s="4">
        <v>7777</v>
      </c>
      <c r="S16" s="111"/>
    </row>
    <row r="17" spans="1:19" x14ac:dyDescent="0.25">
      <c r="A17" s="111"/>
      <c r="K17" s="111"/>
      <c r="S17" s="111"/>
    </row>
    <row r="18" spans="1:19" x14ac:dyDescent="0.25">
      <c r="A18" s="111"/>
      <c r="K18" s="111"/>
      <c r="S18" s="111"/>
    </row>
    <row r="19" spans="1:19" x14ac:dyDescent="0.25">
      <c r="A19" s="111"/>
      <c r="K19" s="111"/>
      <c r="S19" s="111"/>
    </row>
    <row r="20" spans="1:19" x14ac:dyDescent="0.25">
      <c r="A20" s="111"/>
      <c r="K20" s="111"/>
      <c r="S20" s="111"/>
    </row>
    <row r="21" spans="1:19" x14ac:dyDescent="0.25">
      <c r="A21" s="111"/>
      <c r="C21" t="s">
        <v>239</v>
      </c>
      <c r="D21" s="4">
        <v>1110</v>
      </c>
      <c r="E21" s="4">
        <f>+D21+1800</f>
        <v>2910</v>
      </c>
      <c r="F21" s="4">
        <f>+E21+1800</f>
        <v>4710</v>
      </c>
      <c r="G21" s="4">
        <f>+F21+1800</f>
        <v>6510</v>
      </c>
      <c r="H21" s="4">
        <f>+G21+1800</f>
        <v>8310</v>
      </c>
      <c r="K21" s="111"/>
      <c r="L21" t="s">
        <v>239</v>
      </c>
      <c r="M21" s="4">
        <v>1110</v>
      </c>
      <c r="N21" s="4">
        <f>+M21+1800</f>
        <v>2910</v>
      </c>
      <c r="O21" s="4">
        <f>+N21+1800</f>
        <v>4710</v>
      </c>
      <c r="P21" s="4">
        <f>+O21+1800</f>
        <v>6510</v>
      </c>
      <c r="Q21" s="4">
        <f>+P21+1800</f>
        <v>8310</v>
      </c>
      <c r="S21" s="111"/>
    </row>
    <row r="22" spans="1:19" x14ac:dyDescent="0.25">
      <c r="A22" s="111"/>
      <c r="C22" s="110"/>
      <c r="K22" s="111"/>
      <c r="L22" s="110"/>
      <c r="S22" s="111"/>
    </row>
    <row r="23" spans="1:19" x14ac:dyDescent="0.25">
      <c r="A23" s="111"/>
      <c r="C23" s="110"/>
      <c r="K23" s="111"/>
      <c r="L23" s="110"/>
      <c r="S23" s="111"/>
    </row>
    <row r="24" spans="1:19" x14ac:dyDescent="0.25">
      <c r="A24" s="111"/>
      <c r="C24" s="110"/>
      <c r="K24" s="111"/>
      <c r="L24" s="110"/>
      <c r="S24" s="111"/>
    </row>
    <row r="25" spans="1:19" x14ac:dyDescent="0.25">
      <c r="A25" s="111"/>
      <c r="C25" s="110"/>
      <c r="K25" s="111"/>
      <c r="L25" s="110"/>
      <c r="S25" s="111"/>
    </row>
    <row r="26" spans="1:19" x14ac:dyDescent="0.25">
      <c r="A26" s="111"/>
      <c r="C26" s="110"/>
      <c r="K26" s="111"/>
      <c r="L26" s="110"/>
      <c r="S26" s="111"/>
    </row>
    <row r="27" spans="1:19" x14ac:dyDescent="0.25">
      <c r="A27" s="111"/>
      <c r="C27" s="110"/>
      <c r="K27" s="111"/>
      <c r="L27" s="110"/>
      <c r="S27" s="111"/>
    </row>
    <row r="28" spans="1:19" x14ac:dyDescent="0.25">
      <c r="A28" s="111"/>
      <c r="C28" s="110"/>
      <c r="K28" s="111"/>
      <c r="L28" s="110"/>
      <c r="S28" s="111"/>
    </row>
    <row r="29" spans="1:19" x14ac:dyDescent="0.25">
      <c r="A29" s="111"/>
      <c r="K29" s="111"/>
      <c r="S29" s="111"/>
    </row>
    <row r="30" spans="1:19" x14ac:dyDescent="0.25">
      <c r="A30" s="111"/>
      <c r="K30" s="111"/>
      <c r="S30" s="111"/>
    </row>
    <row r="31" spans="1:19" x14ac:dyDescent="0.25">
      <c r="A31" s="111"/>
      <c r="K31" s="111"/>
      <c r="S31" s="111"/>
    </row>
    <row r="32" spans="1:19" x14ac:dyDescent="0.25">
      <c r="A32" s="111"/>
      <c r="K32" s="111"/>
      <c r="S32" s="111"/>
    </row>
    <row r="33" spans="1:19" x14ac:dyDescent="0.25">
      <c r="A33" s="111"/>
      <c r="K33" s="111"/>
      <c r="S33" s="111"/>
    </row>
  </sheetData>
  <mergeCells count="4">
    <mergeCell ref="M4:O4"/>
    <mergeCell ref="M5:O5"/>
    <mergeCell ref="M6:O6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0" zoomScaleNormal="80" workbookViewId="0">
      <selection activeCell="C1" sqref="C1"/>
    </sheetView>
  </sheetViews>
  <sheetFormatPr baseColWidth="10" defaultColWidth="18.5703125" defaultRowHeight="14.25" x14ac:dyDescent="0.2"/>
  <cols>
    <col min="1" max="1" width="2.140625" style="8" bestFit="1" customWidth="1"/>
    <col min="2" max="2" width="20.42578125" style="8" customWidth="1"/>
    <col min="3" max="3" width="18.28515625" style="8" customWidth="1"/>
    <col min="4" max="4" width="11.140625" style="8" customWidth="1"/>
    <col min="5" max="5" width="13.5703125" style="8" customWidth="1"/>
    <col min="6" max="6" width="11.28515625" style="8" customWidth="1"/>
    <col min="7" max="16384" width="18.5703125" style="8"/>
  </cols>
  <sheetData>
    <row r="1" spans="1:9" ht="15" x14ac:dyDescent="0.25">
      <c r="B1" s="9" t="s">
        <v>32</v>
      </c>
    </row>
    <row r="2" spans="1:9" ht="15" x14ac:dyDescent="0.25">
      <c r="B2" s="10" t="s">
        <v>33</v>
      </c>
      <c r="C2" s="10" t="s">
        <v>34</v>
      </c>
      <c r="D2" s="10" t="s">
        <v>35</v>
      </c>
      <c r="E2" s="10" t="s">
        <v>36</v>
      </c>
      <c r="H2" s="29" t="s">
        <v>53</v>
      </c>
      <c r="I2" s="8" t="s">
        <v>55</v>
      </c>
    </row>
    <row r="3" spans="1:9" ht="30.75" thickBot="1" x14ac:dyDescent="0.3">
      <c r="A3" s="11">
        <v>1</v>
      </c>
      <c r="B3" s="12" t="s">
        <v>47</v>
      </c>
      <c r="C3" s="13" t="s">
        <v>56</v>
      </c>
      <c r="D3" s="13" t="s">
        <v>37</v>
      </c>
      <c r="E3" s="12" t="s">
        <v>38</v>
      </c>
      <c r="H3" s="29" t="s">
        <v>62</v>
      </c>
      <c r="I3" s="8" t="s">
        <v>63</v>
      </c>
    </row>
    <row r="4" spans="1:9" ht="15.75" thickBot="1" x14ac:dyDescent="0.3">
      <c r="A4" s="11">
        <v>2</v>
      </c>
      <c r="B4" s="14" t="s">
        <v>48</v>
      </c>
      <c r="C4" s="15">
        <v>435600</v>
      </c>
      <c r="D4" s="16">
        <v>0.06</v>
      </c>
      <c r="E4" s="17"/>
      <c r="F4" s="18" t="s">
        <v>39</v>
      </c>
      <c r="H4" s="29" t="s">
        <v>64</v>
      </c>
      <c r="I4" s="8" t="s">
        <v>65</v>
      </c>
    </row>
    <row r="5" spans="1:9" ht="15" x14ac:dyDescent="0.25">
      <c r="A5" s="11">
        <v>3</v>
      </c>
      <c r="B5" s="19" t="s">
        <v>49</v>
      </c>
      <c r="C5" s="20">
        <v>153404</v>
      </c>
      <c r="D5" s="21">
        <v>0.06</v>
      </c>
      <c r="E5" s="17"/>
    </row>
    <row r="6" spans="1:9" ht="15" x14ac:dyDescent="0.25">
      <c r="A6" s="11">
        <v>4</v>
      </c>
      <c r="B6" s="19" t="s">
        <v>50</v>
      </c>
      <c r="C6" s="22">
        <v>193457</v>
      </c>
      <c r="D6" s="23">
        <v>0.06</v>
      </c>
      <c r="E6" s="17"/>
    </row>
    <row r="7" spans="1:9" ht="15" x14ac:dyDescent="0.25">
      <c r="A7" s="11">
        <v>5</v>
      </c>
      <c r="B7" s="19" t="s">
        <v>51</v>
      </c>
      <c r="C7" s="22">
        <v>945685</v>
      </c>
      <c r="D7" s="23">
        <v>0.06</v>
      </c>
      <c r="E7" s="17"/>
    </row>
    <row r="8" spans="1:9" ht="15" x14ac:dyDescent="0.25">
      <c r="A8" s="11">
        <v>6</v>
      </c>
      <c r="B8" s="19" t="s">
        <v>52</v>
      </c>
      <c r="C8" s="22">
        <v>234744</v>
      </c>
      <c r="D8" s="23">
        <v>0.06</v>
      </c>
      <c r="E8" s="17"/>
    </row>
    <row r="10" spans="1:9" ht="15" x14ac:dyDescent="0.25">
      <c r="B10" s="9" t="s">
        <v>40</v>
      </c>
    </row>
    <row r="11" spans="1:9" ht="15" x14ac:dyDescent="0.25">
      <c r="B11" s="10" t="s">
        <v>33</v>
      </c>
      <c r="C11" s="10" t="s">
        <v>34</v>
      </c>
      <c r="D11" s="10" t="s">
        <v>35</v>
      </c>
    </row>
    <row r="12" spans="1:9" ht="30.75" thickBot="1" x14ac:dyDescent="0.3">
      <c r="A12" s="11">
        <v>1</v>
      </c>
      <c r="B12" s="12" t="s">
        <v>47</v>
      </c>
      <c r="C12" s="13" t="s">
        <v>56</v>
      </c>
      <c r="D12" s="27">
        <v>0.05</v>
      </c>
    </row>
    <row r="13" spans="1:9" ht="15.75" thickBot="1" x14ac:dyDescent="0.3">
      <c r="A13" s="11">
        <v>2</v>
      </c>
      <c r="B13" s="14" t="s">
        <v>48</v>
      </c>
      <c r="C13" s="24">
        <v>435600</v>
      </c>
      <c r="D13" s="17"/>
      <c r="E13" s="18" t="s">
        <v>41</v>
      </c>
    </row>
    <row r="14" spans="1:9" ht="15" x14ac:dyDescent="0.25">
      <c r="A14" s="11">
        <v>3</v>
      </c>
      <c r="B14" s="19" t="s">
        <v>49</v>
      </c>
      <c r="C14" s="22">
        <v>153404</v>
      </c>
      <c r="D14" s="17"/>
    </row>
    <row r="15" spans="1:9" ht="15" x14ac:dyDescent="0.25">
      <c r="A15" s="11">
        <v>4</v>
      </c>
      <c r="B15" s="19" t="s">
        <v>50</v>
      </c>
      <c r="C15" s="22">
        <v>193457</v>
      </c>
      <c r="D15" s="17"/>
    </row>
    <row r="16" spans="1:9" ht="15" x14ac:dyDescent="0.25">
      <c r="A16" s="11">
        <v>5</v>
      </c>
      <c r="B16" s="19" t="s">
        <v>51</v>
      </c>
      <c r="C16" s="22">
        <v>945685</v>
      </c>
      <c r="D16" s="17"/>
    </row>
    <row r="17" spans="1:6" ht="15" x14ac:dyDescent="0.25">
      <c r="A17" s="11">
        <v>6</v>
      </c>
      <c r="B17" s="19" t="s">
        <v>52</v>
      </c>
      <c r="C17" s="22">
        <v>234744</v>
      </c>
      <c r="D17" s="17"/>
    </row>
    <row r="19" spans="1:6" ht="15" x14ac:dyDescent="0.25">
      <c r="B19" s="9" t="s">
        <v>42</v>
      </c>
    </row>
    <row r="20" spans="1:6" ht="15" x14ac:dyDescent="0.25">
      <c r="B20" s="10" t="s">
        <v>33</v>
      </c>
      <c r="C20" s="10" t="s">
        <v>34</v>
      </c>
      <c r="D20" s="10" t="s">
        <v>35</v>
      </c>
      <c r="E20" s="10" t="s">
        <v>36</v>
      </c>
      <c r="F20" s="10" t="s">
        <v>43</v>
      </c>
    </row>
    <row r="21" spans="1:6" ht="30" x14ac:dyDescent="0.25">
      <c r="A21" s="11">
        <v>1</v>
      </c>
      <c r="B21" s="12" t="s">
        <v>47</v>
      </c>
      <c r="C21" s="13" t="str">
        <f t="shared" ref="C21" si="0">+C12</f>
        <v>Contrato Financiero</v>
      </c>
      <c r="D21" s="27">
        <v>0.08</v>
      </c>
      <c r="E21" s="27">
        <v>0.1</v>
      </c>
      <c r="F21" s="27">
        <v>0.12</v>
      </c>
    </row>
    <row r="22" spans="1:6" ht="15" x14ac:dyDescent="0.25">
      <c r="A22" s="11">
        <v>2</v>
      </c>
      <c r="B22" s="14" t="s">
        <v>48</v>
      </c>
      <c r="C22" s="22">
        <v>435600</v>
      </c>
      <c r="D22" s="17"/>
      <c r="E22" s="17"/>
      <c r="F22" s="17"/>
    </row>
    <row r="23" spans="1:6" ht="15" x14ac:dyDescent="0.25">
      <c r="A23" s="11">
        <v>3</v>
      </c>
      <c r="B23" s="19" t="s">
        <v>49</v>
      </c>
      <c r="C23" s="22">
        <v>153404</v>
      </c>
      <c r="D23" s="17"/>
      <c r="E23" s="17"/>
      <c r="F23" s="17"/>
    </row>
    <row r="24" spans="1:6" ht="15" x14ac:dyDescent="0.25">
      <c r="A24" s="11">
        <v>4</v>
      </c>
      <c r="B24" s="19" t="s">
        <v>50</v>
      </c>
      <c r="C24" s="22">
        <v>193457</v>
      </c>
      <c r="D24" s="17"/>
      <c r="E24" s="17"/>
      <c r="F24" s="17"/>
    </row>
    <row r="25" spans="1:6" ht="15" x14ac:dyDescent="0.25">
      <c r="A25" s="11">
        <v>5</v>
      </c>
      <c r="B25" s="19" t="s">
        <v>51</v>
      </c>
      <c r="C25" s="22">
        <v>945685</v>
      </c>
      <c r="D25" s="17"/>
      <c r="E25" s="17"/>
      <c r="F25" s="17"/>
    </row>
    <row r="26" spans="1:6" ht="15.75" thickBot="1" x14ac:dyDescent="0.3">
      <c r="A26" s="11">
        <v>6</v>
      </c>
      <c r="B26" s="19" t="s">
        <v>52</v>
      </c>
      <c r="C26" s="22">
        <v>234744</v>
      </c>
      <c r="D26" s="17"/>
      <c r="E26" s="17"/>
      <c r="F26" s="17"/>
    </row>
    <row r="27" spans="1:6" ht="15" thickBot="1" x14ac:dyDescent="0.25">
      <c r="B27" s="25"/>
      <c r="C27" s="26"/>
      <c r="D27" s="18" t="s">
        <v>44</v>
      </c>
      <c r="E27" s="18" t="s">
        <v>45</v>
      </c>
      <c r="F27" s="18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"/>
  <sheetViews>
    <sheetView workbookViewId="0">
      <selection activeCell="C3" sqref="C3"/>
    </sheetView>
  </sheetViews>
  <sheetFormatPr baseColWidth="10" defaultRowHeight="15" x14ac:dyDescent="0.25"/>
  <cols>
    <col min="4" max="4" width="13.42578125" customWidth="1"/>
    <col min="5" max="5" width="13.5703125" customWidth="1"/>
    <col min="6" max="6" width="42" customWidth="1"/>
  </cols>
  <sheetData>
    <row r="1" spans="2:6" x14ac:dyDescent="0.25">
      <c r="C1" t="s">
        <v>272</v>
      </c>
    </row>
    <row r="2" spans="2:6" x14ac:dyDescent="0.25">
      <c r="C2" t="s">
        <v>59</v>
      </c>
    </row>
    <row r="3" spans="2:6" x14ac:dyDescent="0.25">
      <c r="C3" t="s">
        <v>61</v>
      </c>
    </row>
    <row r="6" spans="2:6" x14ac:dyDescent="0.25">
      <c r="D6" t="s">
        <v>57</v>
      </c>
      <c r="E6" t="s">
        <v>58</v>
      </c>
      <c r="F6" s="5" t="s">
        <v>60</v>
      </c>
    </row>
    <row r="7" spans="2:6" x14ac:dyDescent="0.25">
      <c r="B7" s="2">
        <v>1000</v>
      </c>
      <c r="D7" s="2"/>
      <c r="E7" s="2"/>
      <c r="F7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opLeftCell="E1" zoomScale="80" zoomScaleNormal="80" workbookViewId="0">
      <selection activeCell="O4" sqref="O4:P4"/>
    </sheetView>
  </sheetViews>
  <sheetFormatPr baseColWidth="10" defaultRowHeight="15" x14ac:dyDescent="0.25"/>
  <cols>
    <col min="4" max="4" width="18.28515625" customWidth="1"/>
    <col min="5" max="5" width="16.85546875" customWidth="1"/>
    <col min="6" max="6" width="12.7109375" customWidth="1"/>
    <col min="7" max="7" width="13" bestFit="1" customWidth="1"/>
    <col min="8" max="8" width="14.140625" bestFit="1" customWidth="1"/>
    <col min="9" max="9" width="13.7109375" bestFit="1" customWidth="1"/>
    <col min="11" max="11" width="14.140625" bestFit="1" customWidth="1"/>
    <col min="12" max="12" width="12.42578125" customWidth="1"/>
    <col min="13" max="13" width="21.42578125" bestFit="1" customWidth="1"/>
  </cols>
  <sheetData>
    <row r="2" spans="2:16" x14ac:dyDescent="0.25">
      <c r="D2" s="1" t="s">
        <v>104</v>
      </c>
      <c r="M2" s="1" t="s">
        <v>103</v>
      </c>
    </row>
    <row r="3" spans="2:16" x14ac:dyDescent="0.25">
      <c r="M3" s="39" t="s">
        <v>75</v>
      </c>
      <c r="O3" s="40" t="s">
        <v>75</v>
      </c>
      <c r="P3" s="40"/>
    </row>
    <row r="4" spans="2:16" ht="30" x14ac:dyDescent="0.25">
      <c r="B4" s="5" t="s">
        <v>60</v>
      </c>
      <c r="C4" s="5" t="s">
        <v>66</v>
      </c>
      <c r="D4" s="5" t="s">
        <v>67</v>
      </c>
      <c r="E4" s="5" t="s">
        <v>68</v>
      </c>
      <c r="F4" s="32" t="s">
        <v>70</v>
      </c>
      <c r="G4" s="5" t="s">
        <v>71</v>
      </c>
      <c r="H4" s="5" t="s">
        <v>72</v>
      </c>
      <c r="I4" s="5" t="s">
        <v>73</v>
      </c>
      <c r="J4" s="5" t="s">
        <v>31</v>
      </c>
      <c r="K4" s="5" t="s">
        <v>74</v>
      </c>
      <c r="L4" s="5" t="s">
        <v>98</v>
      </c>
      <c r="M4" s="5" t="s">
        <v>100</v>
      </c>
      <c r="O4" s="139" t="s">
        <v>102</v>
      </c>
      <c r="P4" s="139" t="s">
        <v>99</v>
      </c>
    </row>
    <row r="5" spans="2:16" x14ac:dyDescent="0.25">
      <c r="B5" s="38">
        <v>43904</v>
      </c>
      <c r="C5">
        <v>123456</v>
      </c>
      <c r="D5" t="s">
        <v>76</v>
      </c>
      <c r="E5" t="s">
        <v>77</v>
      </c>
      <c r="F5">
        <v>20</v>
      </c>
      <c r="G5" s="33">
        <v>25</v>
      </c>
      <c r="H5" s="33">
        <f t="shared" ref="H5:H19" si="0">+F5*G5</f>
        <v>500</v>
      </c>
      <c r="I5" s="37">
        <v>0.45</v>
      </c>
      <c r="J5" s="33">
        <f t="shared" ref="J5:J19" si="1">+G5*(1+I5)</f>
        <v>36.25</v>
      </c>
      <c r="K5" s="33">
        <f t="shared" ref="K5:K19" si="2">+J5*F5</f>
        <v>725</v>
      </c>
      <c r="L5" s="33">
        <f t="shared" ref="L5:L19" si="3">+K5-H5</f>
        <v>225</v>
      </c>
      <c r="M5" s="1" t="s">
        <v>78</v>
      </c>
      <c r="O5">
        <v>1</v>
      </c>
      <c r="P5" s="37">
        <v>0.45</v>
      </c>
    </row>
    <row r="6" spans="2:16" x14ac:dyDescent="0.25">
      <c r="B6" s="38">
        <v>43912</v>
      </c>
      <c r="C6">
        <v>848484</v>
      </c>
      <c r="D6" t="s">
        <v>79</v>
      </c>
      <c r="E6" t="s">
        <v>80</v>
      </c>
      <c r="F6">
        <v>30</v>
      </c>
      <c r="G6" s="33">
        <v>56</v>
      </c>
      <c r="H6" s="33">
        <f t="shared" si="0"/>
        <v>1680</v>
      </c>
      <c r="I6" s="37">
        <v>0.35</v>
      </c>
      <c r="J6" s="33">
        <f t="shared" si="1"/>
        <v>75.600000000000009</v>
      </c>
      <c r="K6" s="33">
        <f t="shared" si="2"/>
        <v>2268.0000000000005</v>
      </c>
      <c r="L6" s="33">
        <f t="shared" si="3"/>
        <v>588.00000000000045</v>
      </c>
      <c r="M6" s="1" t="s">
        <v>81</v>
      </c>
      <c r="O6">
        <f t="shared" ref="O6:O19" si="4">+O5+1</f>
        <v>2</v>
      </c>
      <c r="P6" s="37">
        <v>0.33400000000000002</v>
      </c>
    </row>
    <row r="7" spans="2:16" x14ac:dyDescent="0.25">
      <c r="B7" s="38">
        <v>43908</v>
      </c>
      <c r="C7">
        <v>123456</v>
      </c>
      <c r="D7" t="s">
        <v>76</v>
      </c>
      <c r="E7" t="s">
        <v>82</v>
      </c>
      <c r="F7">
        <v>15</v>
      </c>
      <c r="G7" s="33">
        <v>23</v>
      </c>
      <c r="H7" s="33">
        <f t="shared" si="0"/>
        <v>345</v>
      </c>
      <c r="I7" s="37">
        <v>0.6</v>
      </c>
      <c r="J7" s="33">
        <f t="shared" si="1"/>
        <v>36.800000000000004</v>
      </c>
      <c r="K7" s="33">
        <f t="shared" si="2"/>
        <v>552.00000000000011</v>
      </c>
      <c r="L7" s="33">
        <f t="shared" si="3"/>
        <v>207.00000000000011</v>
      </c>
      <c r="M7" s="1" t="s">
        <v>78</v>
      </c>
      <c r="O7">
        <f t="shared" si="4"/>
        <v>3</v>
      </c>
      <c r="P7" s="37">
        <v>0.8</v>
      </c>
    </row>
    <row r="8" spans="2:16" x14ac:dyDescent="0.25">
      <c r="B8" s="38">
        <v>43907</v>
      </c>
      <c r="C8">
        <v>848484</v>
      </c>
      <c r="D8" t="s">
        <v>79</v>
      </c>
      <c r="E8" t="s">
        <v>83</v>
      </c>
      <c r="F8">
        <v>25</v>
      </c>
      <c r="G8" s="33">
        <v>75</v>
      </c>
      <c r="H8" s="33">
        <f t="shared" si="0"/>
        <v>1875</v>
      </c>
      <c r="I8" s="37">
        <v>0.15</v>
      </c>
      <c r="J8" s="33">
        <f t="shared" si="1"/>
        <v>86.25</v>
      </c>
      <c r="K8" s="33">
        <f t="shared" si="2"/>
        <v>2156.25</v>
      </c>
      <c r="L8" s="33">
        <f t="shared" si="3"/>
        <v>281.25</v>
      </c>
      <c r="M8" s="1" t="s">
        <v>81</v>
      </c>
      <c r="O8">
        <f t="shared" si="4"/>
        <v>4</v>
      </c>
      <c r="P8" s="37">
        <v>0.9</v>
      </c>
    </row>
    <row r="9" spans="2:16" x14ac:dyDescent="0.25">
      <c r="B9" s="38">
        <v>43909</v>
      </c>
      <c r="C9">
        <v>312216</v>
      </c>
      <c r="D9" t="s">
        <v>84</v>
      </c>
      <c r="E9" t="s">
        <v>85</v>
      </c>
      <c r="F9">
        <v>60</v>
      </c>
      <c r="G9" s="33">
        <v>125</v>
      </c>
      <c r="H9" s="33">
        <f t="shared" si="0"/>
        <v>7500</v>
      </c>
      <c r="I9" s="37">
        <v>0.2</v>
      </c>
      <c r="J9" s="33">
        <f t="shared" si="1"/>
        <v>150</v>
      </c>
      <c r="K9" s="33">
        <f t="shared" si="2"/>
        <v>9000</v>
      </c>
      <c r="L9" s="33">
        <f t="shared" si="3"/>
        <v>1500</v>
      </c>
      <c r="M9" s="1" t="s">
        <v>81</v>
      </c>
      <c r="O9">
        <f t="shared" si="4"/>
        <v>5</v>
      </c>
      <c r="P9" s="37">
        <v>0.23</v>
      </c>
    </row>
    <row r="10" spans="2:16" x14ac:dyDescent="0.25">
      <c r="B10" s="38">
        <v>43913</v>
      </c>
      <c r="C10">
        <v>123456</v>
      </c>
      <c r="D10" t="s">
        <v>76</v>
      </c>
      <c r="E10" t="s">
        <v>86</v>
      </c>
      <c r="F10">
        <v>45</v>
      </c>
      <c r="G10" s="33">
        <v>15</v>
      </c>
      <c r="H10" s="33">
        <f t="shared" si="0"/>
        <v>675</v>
      </c>
      <c r="I10" s="37">
        <v>0.15</v>
      </c>
      <c r="J10" s="33">
        <f t="shared" si="1"/>
        <v>17.25</v>
      </c>
      <c r="K10" s="33">
        <f t="shared" si="2"/>
        <v>776.25</v>
      </c>
      <c r="L10" s="33">
        <f t="shared" si="3"/>
        <v>101.25</v>
      </c>
      <c r="M10" s="1" t="s">
        <v>78</v>
      </c>
      <c r="O10">
        <f t="shared" si="4"/>
        <v>6</v>
      </c>
      <c r="P10" s="37">
        <v>0.5</v>
      </c>
    </row>
    <row r="11" spans="2:16" x14ac:dyDescent="0.25">
      <c r="B11" s="38">
        <v>43910</v>
      </c>
      <c r="C11">
        <v>123456</v>
      </c>
      <c r="D11" t="s">
        <v>76</v>
      </c>
      <c r="E11" t="s">
        <v>87</v>
      </c>
      <c r="F11">
        <v>70</v>
      </c>
      <c r="G11" s="33">
        <v>50</v>
      </c>
      <c r="H11" s="33">
        <f t="shared" si="0"/>
        <v>3500</v>
      </c>
      <c r="I11" s="37">
        <v>0.34</v>
      </c>
      <c r="J11" s="33">
        <f t="shared" si="1"/>
        <v>67</v>
      </c>
      <c r="K11" s="33">
        <f t="shared" si="2"/>
        <v>4690</v>
      </c>
      <c r="L11" s="33">
        <f t="shared" si="3"/>
        <v>1190</v>
      </c>
      <c r="M11" s="1" t="s">
        <v>81</v>
      </c>
      <c r="O11">
        <f t="shared" si="4"/>
        <v>7</v>
      </c>
      <c r="P11" s="37">
        <v>0.98</v>
      </c>
    </row>
    <row r="12" spans="2:16" x14ac:dyDescent="0.25">
      <c r="B12" s="38">
        <v>43912</v>
      </c>
      <c r="C12">
        <v>848484</v>
      </c>
      <c r="D12" t="s">
        <v>79</v>
      </c>
      <c r="E12" t="s">
        <v>88</v>
      </c>
      <c r="F12">
        <v>80</v>
      </c>
      <c r="G12" s="33">
        <v>60</v>
      </c>
      <c r="H12" s="33">
        <f t="shared" si="0"/>
        <v>4800</v>
      </c>
      <c r="I12" s="37">
        <v>0.55000000000000004</v>
      </c>
      <c r="J12" s="33">
        <f t="shared" si="1"/>
        <v>93</v>
      </c>
      <c r="K12" s="33">
        <f t="shared" si="2"/>
        <v>7440</v>
      </c>
      <c r="L12" s="33">
        <f t="shared" si="3"/>
        <v>2640</v>
      </c>
      <c r="M12" s="1" t="s">
        <v>78</v>
      </c>
      <c r="O12">
        <f t="shared" si="4"/>
        <v>8</v>
      </c>
      <c r="P12" s="37">
        <v>0.71</v>
      </c>
    </row>
    <row r="13" spans="2:16" x14ac:dyDescent="0.25">
      <c r="B13" s="38">
        <v>43908</v>
      </c>
      <c r="C13">
        <v>888888</v>
      </c>
      <c r="D13" t="s">
        <v>89</v>
      </c>
      <c r="E13" t="s">
        <v>90</v>
      </c>
      <c r="F13">
        <v>500</v>
      </c>
      <c r="G13" s="33">
        <v>300</v>
      </c>
      <c r="H13" s="33">
        <f t="shared" si="0"/>
        <v>150000</v>
      </c>
      <c r="I13" s="37">
        <v>0.23</v>
      </c>
      <c r="J13" s="33">
        <f t="shared" si="1"/>
        <v>369</v>
      </c>
      <c r="K13" s="33">
        <f t="shared" si="2"/>
        <v>184500</v>
      </c>
      <c r="L13" s="33">
        <f t="shared" si="3"/>
        <v>34500</v>
      </c>
      <c r="M13" s="1" t="s">
        <v>78</v>
      </c>
      <c r="O13">
        <f t="shared" si="4"/>
        <v>9</v>
      </c>
      <c r="P13" s="37">
        <v>0.18</v>
      </c>
    </row>
    <row r="14" spans="2:16" x14ac:dyDescent="0.25">
      <c r="B14" s="38">
        <v>43912</v>
      </c>
      <c r="C14">
        <v>123456</v>
      </c>
      <c r="D14" t="s">
        <v>76</v>
      </c>
      <c r="E14" t="s">
        <v>91</v>
      </c>
      <c r="F14">
        <v>400</v>
      </c>
      <c r="G14" s="33">
        <v>85</v>
      </c>
      <c r="H14" s="33">
        <f t="shared" si="0"/>
        <v>34000</v>
      </c>
      <c r="I14" s="37">
        <v>0.67</v>
      </c>
      <c r="J14" s="33">
        <f t="shared" si="1"/>
        <v>141.94999999999999</v>
      </c>
      <c r="K14" s="33">
        <f t="shared" si="2"/>
        <v>56779.999999999993</v>
      </c>
      <c r="L14" s="33">
        <f t="shared" si="3"/>
        <v>22779.999999999993</v>
      </c>
      <c r="M14" s="1" t="s">
        <v>81</v>
      </c>
      <c r="O14">
        <f t="shared" si="4"/>
        <v>10</v>
      </c>
      <c r="P14" s="37">
        <v>0.67</v>
      </c>
    </row>
    <row r="15" spans="2:16" x14ac:dyDescent="0.25">
      <c r="B15" s="38">
        <v>43909</v>
      </c>
      <c r="C15">
        <v>111111</v>
      </c>
      <c r="D15" t="s">
        <v>92</v>
      </c>
      <c r="E15" t="s">
        <v>93</v>
      </c>
      <c r="F15">
        <v>20</v>
      </c>
      <c r="G15" s="33">
        <v>50000</v>
      </c>
      <c r="H15" s="33">
        <f t="shared" si="0"/>
        <v>1000000</v>
      </c>
      <c r="I15" s="37">
        <v>0.8</v>
      </c>
      <c r="J15" s="33">
        <f t="shared" si="1"/>
        <v>90000</v>
      </c>
      <c r="K15" s="33">
        <f t="shared" si="2"/>
        <v>1800000</v>
      </c>
      <c r="L15" s="33">
        <f t="shared" si="3"/>
        <v>800000</v>
      </c>
      <c r="M15" s="1" t="s">
        <v>78</v>
      </c>
      <c r="O15">
        <f t="shared" si="4"/>
        <v>11</v>
      </c>
      <c r="P15" s="37">
        <v>0.73</v>
      </c>
    </row>
    <row r="16" spans="2:16" x14ac:dyDescent="0.25">
      <c r="B16" s="38">
        <v>43914</v>
      </c>
      <c r="C16">
        <v>111111</v>
      </c>
      <c r="D16" t="s">
        <v>92</v>
      </c>
      <c r="E16" t="s">
        <v>94</v>
      </c>
      <c r="F16">
        <v>35</v>
      </c>
      <c r="G16" s="33">
        <v>120000</v>
      </c>
      <c r="H16" s="33">
        <f t="shared" si="0"/>
        <v>4200000</v>
      </c>
      <c r="I16" s="37">
        <v>0.99</v>
      </c>
      <c r="J16" s="33">
        <f t="shared" si="1"/>
        <v>238800</v>
      </c>
      <c r="K16" s="33">
        <f t="shared" si="2"/>
        <v>8358000</v>
      </c>
      <c r="L16" s="33">
        <f t="shared" si="3"/>
        <v>4158000</v>
      </c>
      <c r="M16" s="1" t="s">
        <v>78</v>
      </c>
      <c r="O16">
        <f t="shared" si="4"/>
        <v>12</v>
      </c>
      <c r="P16" s="37">
        <v>0.89</v>
      </c>
    </row>
    <row r="17" spans="2:16" x14ac:dyDescent="0.25">
      <c r="B17" s="38">
        <v>43911</v>
      </c>
      <c r="C17">
        <v>888888</v>
      </c>
      <c r="D17" t="s">
        <v>89</v>
      </c>
      <c r="E17" t="s">
        <v>95</v>
      </c>
      <c r="F17">
        <v>70</v>
      </c>
      <c r="G17" s="33">
        <v>500</v>
      </c>
      <c r="H17" s="33">
        <f t="shared" si="0"/>
        <v>35000</v>
      </c>
      <c r="I17" s="37">
        <v>0.23</v>
      </c>
      <c r="J17" s="33">
        <f t="shared" si="1"/>
        <v>615</v>
      </c>
      <c r="K17" s="33">
        <f t="shared" si="2"/>
        <v>43050</v>
      </c>
      <c r="L17" s="33">
        <f t="shared" si="3"/>
        <v>8050</v>
      </c>
      <c r="M17" s="1" t="s">
        <v>78</v>
      </c>
      <c r="O17">
        <f t="shared" si="4"/>
        <v>13</v>
      </c>
      <c r="P17" s="37">
        <v>0.92</v>
      </c>
    </row>
    <row r="18" spans="2:16" x14ac:dyDescent="0.25">
      <c r="B18" s="38">
        <v>43912</v>
      </c>
      <c r="C18">
        <v>111111</v>
      </c>
      <c r="D18" t="s">
        <v>92</v>
      </c>
      <c r="E18" t="s">
        <v>96</v>
      </c>
      <c r="F18">
        <v>200</v>
      </c>
      <c r="G18" s="33">
        <v>45000</v>
      </c>
      <c r="H18" s="33">
        <f t="shared" si="0"/>
        <v>9000000</v>
      </c>
      <c r="I18" s="37">
        <v>0.7</v>
      </c>
      <c r="J18" s="33">
        <f t="shared" si="1"/>
        <v>76500</v>
      </c>
      <c r="K18" s="33">
        <f t="shared" si="2"/>
        <v>15300000</v>
      </c>
      <c r="L18" s="33">
        <f t="shared" si="3"/>
        <v>6300000</v>
      </c>
      <c r="M18" s="1" t="s">
        <v>78</v>
      </c>
      <c r="O18">
        <f t="shared" si="4"/>
        <v>14</v>
      </c>
      <c r="P18" s="37">
        <v>0.56000000000000005</v>
      </c>
    </row>
    <row r="19" spans="2:16" x14ac:dyDescent="0.25">
      <c r="B19" s="38">
        <v>43913</v>
      </c>
      <c r="C19">
        <v>848484</v>
      </c>
      <c r="D19" t="s">
        <v>79</v>
      </c>
      <c r="E19" t="s">
        <v>97</v>
      </c>
      <c r="F19">
        <v>500</v>
      </c>
      <c r="G19" s="33">
        <v>55</v>
      </c>
      <c r="H19" s="33">
        <f t="shared" si="0"/>
        <v>27500</v>
      </c>
      <c r="I19" s="37">
        <v>0.56000000000000005</v>
      </c>
      <c r="J19" s="33">
        <f t="shared" si="1"/>
        <v>85.8</v>
      </c>
      <c r="K19" s="33">
        <f t="shared" si="2"/>
        <v>42900</v>
      </c>
      <c r="L19" s="33">
        <f t="shared" si="3"/>
        <v>15400</v>
      </c>
      <c r="M19" s="1" t="s">
        <v>81</v>
      </c>
      <c r="O19">
        <f t="shared" si="4"/>
        <v>15</v>
      </c>
      <c r="P19" s="37">
        <v>0.34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80" zoomScaleNormal="80" workbookViewId="0">
      <selection activeCell="A24" sqref="A24"/>
    </sheetView>
  </sheetViews>
  <sheetFormatPr baseColWidth="10" defaultRowHeight="14.25" x14ac:dyDescent="0.2"/>
  <cols>
    <col min="1" max="1" width="11.42578125" style="41"/>
    <col min="2" max="2" width="21.140625" style="41" customWidth="1"/>
    <col min="3" max="3" width="16.5703125" style="41" customWidth="1"/>
    <col min="4" max="4" width="14.5703125" style="41" customWidth="1"/>
    <col min="5" max="5" width="16.28515625" style="41" bestFit="1" customWidth="1"/>
    <col min="6" max="6" width="16.42578125" style="41" customWidth="1"/>
    <col min="7" max="7" width="13.42578125" style="41" customWidth="1"/>
    <col min="8" max="16384" width="11.42578125" style="41"/>
  </cols>
  <sheetData>
    <row r="1" spans="2:10" ht="15" x14ac:dyDescent="0.25">
      <c r="I1" s="9" t="s">
        <v>105</v>
      </c>
    </row>
    <row r="3" spans="2:10" ht="15" x14ac:dyDescent="0.25">
      <c r="B3" s="142" t="s">
        <v>106</v>
      </c>
      <c r="C3" s="142" t="s">
        <v>107</v>
      </c>
      <c r="D3" s="142" t="s">
        <v>108</v>
      </c>
      <c r="E3" s="142" t="s">
        <v>109</v>
      </c>
      <c r="F3" s="142" t="s">
        <v>110</v>
      </c>
      <c r="G3" s="142" t="s">
        <v>60</v>
      </c>
      <c r="I3" s="9" t="s">
        <v>111</v>
      </c>
    </row>
    <row r="4" spans="2:10" x14ac:dyDescent="0.2">
      <c r="B4" s="130" t="s">
        <v>112</v>
      </c>
      <c r="C4" s="130" t="s">
        <v>113</v>
      </c>
      <c r="D4" s="140">
        <v>51345678</v>
      </c>
      <c r="E4" s="130" t="s">
        <v>114</v>
      </c>
      <c r="F4" s="130">
        <v>2003</v>
      </c>
      <c r="G4" s="141">
        <v>44031</v>
      </c>
      <c r="I4" s="42" t="s">
        <v>53</v>
      </c>
      <c r="J4" s="41" t="s">
        <v>115</v>
      </c>
    </row>
    <row r="5" spans="2:10" x14ac:dyDescent="0.2">
      <c r="B5" s="130" t="s">
        <v>116</v>
      </c>
      <c r="C5" s="130" t="s">
        <v>117</v>
      </c>
      <c r="D5" s="140">
        <v>15879555</v>
      </c>
      <c r="E5" s="130" t="s">
        <v>118</v>
      </c>
      <c r="F5" s="130">
        <v>2009</v>
      </c>
      <c r="G5" s="141">
        <v>43986</v>
      </c>
      <c r="I5" s="42" t="s">
        <v>62</v>
      </c>
      <c r="J5" s="41" t="s">
        <v>119</v>
      </c>
    </row>
    <row r="6" spans="2:10" x14ac:dyDescent="0.2">
      <c r="B6" s="130" t="s">
        <v>120</v>
      </c>
      <c r="C6" s="130" t="s">
        <v>121</v>
      </c>
      <c r="D6" s="140">
        <v>34567457</v>
      </c>
      <c r="E6" s="130" t="s">
        <v>122</v>
      </c>
      <c r="F6" s="130">
        <v>2010</v>
      </c>
      <c r="G6" s="141">
        <v>43985</v>
      </c>
    </row>
    <row r="7" spans="2:10" x14ac:dyDescent="0.2">
      <c r="B7" s="130" t="s">
        <v>123</v>
      </c>
      <c r="C7" s="130" t="s">
        <v>124</v>
      </c>
      <c r="D7" s="140">
        <v>123</v>
      </c>
      <c r="E7" s="130" t="s">
        <v>125</v>
      </c>
      <c r="F7" s="130">
        <v>1901</v>
      </c>
      <c r="G7" s="141">
        <v>44081</v>
      </c>
      <c r="I7" s="42" t="s">
        <v>64</v>
      </c>
    </row>
    <row r="8" spans="2:10" x14ac:dyDescent="0.2">
      <c r="B8" s="130" t="s">
        <v>126</v>
      </c>
      <c r="C8" s="130" t="s">
        <v>127</v>
      </c>
      <c r="D8" s="140">
        <v>10657233</v>
      </c>
      <c r="E8" s="130" t="s">
        <v>128</v>
      </c>
      <c r="F8" s="130">
        <v>2000</v>
      </c>
      <c r="G8" s="141">
        <v>44183</v>
      </c>
    </row>
    <row r="9" spans="2:10" x14ac:dyDescent="0.2">
      <c r="B9" s="130" t="s">
        <v>129</v>
      </c>
      <c r="C9" s="130" t="s">
        <v>130</v>
      </c>
      <c r="D9" s="140">
        <v>7789345</v>
      </c>
      <c r="E9" s="130" t="s">
        <v>122</v>
      </c>
      <c r="F9" s="130">
        <v>2009</v>
      </c>
      <c r="G9" s="141">
        <v>44111</v>
      </c>
    </row>
    <row r="10" spans="2:10" x14ac:dyDescent="0.2">
      <c r="B10" s="130" t="s">
        <v>131</v>
      </c>
      <c r="C10" s="130" t="s">
        <v>121</v>
      </c>
      <c r="D10" s="140">
        <v>14567890</v>
      </c>
      <c r="E10" s="130" t="s">
        <v>125</v>
      </c>
      <c r="F10" s="130">
        <v>2003</v>
      </c>
      <c r="G10" s="141">
        <v>43956</v>
      </c>
    </row>
    <row r="11" spans="2:10" x14ac:dyDescent="0.2">
      <c r="B11" s="130" t="s">
        <v>132</v>
      </c>
      <c r="C11" s="130" t="s">
        <v>133</v>
      </c>
      <c r="D11" s="140">
        <v>34567789</v>
      </c>
      <c r="E11" s="130" t="s">
        <v>128</v>
      </c>
      <c r="F11" s="130">
        <v>2009</v>
      </c>
      <c r="G11" s="141">
        <v>43868</v>
      </c>
    </row>
    <row r="12" spans="2:10" x14ac:dyDescent="0.2">
      <c r="B12" s="130"/>
      <c r="C12" s="130"/>
      <c r="D12" s="140"/>
      <c r="E12" s="130"/>
      <c r="F12" s="130"/>
      <c r="G12" s="141"/>
    </row>
    <row r="13" spans="2:10" x14ac:dyDescent="0.2">
      <c r="B13" s="130"/>
      <c r="C13" s="130"/>
      <c r="D13" s="140"/>
      <c r="E13" s="130"/>
      <c r="F13" s="130"/>
      <c r="G13" s="141"/>
    </row>
    <row r="14" spans="2:10" x14ac:dyDescent="0.2">
      <c r="B14" s="130"/>
      <c r="C14" s="130"/>
      <c r="D14" s="140"/>
      <c r="E14" s="130"/>
      <c r="F14" s="130"/>
      <c r="G14" s="141"/>
    </row>
    <row r="15" spans="2:10" x14ac:dyDescent="0.2">
      <c r="B15" s="130"/>
      <c r="C15" s="130"/>
      <c r="D15" s="140"/>
      <c r="E15" s="130"/>
      <c r="F15" s="130"/>
      <c r="G15" s="141"/>
    </row>
    <row r="24" spans="1:9" x14ac:dyDescent="0.2">
      <c r="A24" s="41" t="s">
        <v>281</v>
      </c>
      <c r="C24" s="164" t="s">
        <v>280</v>
      </c>
    </row>
    <row r="25" spans="1:9" x14ac:dyDescent="0.2">
      <c r="I25" s="42" t="s">
        <v>134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1"/>
  <sheetViews>
    <sheetView showGridLines="0" zoomScale="80" zoomScaleNormal="80" workbookViewId="0">
      <selection activeCell="D8" sqref="D8"/>
    </sheetView>
  </sheetViews>
  <sheetFormatPr baseColWidth="10" defaultRowHeight="15" x14ac:dyDescent="0.25"/>
  <cols>
    <col min="2" max="2" width="17.85546875" bestFit="1" customWidth="1"/>
  </cols>
  <sheetData>
    <row r="1" spans="2:2" x14ac:dyDescent="0.25">
      <c r="B1" s="131" t="s">
        <v>268</v>
      </c>
    </row>
    <row r="2" spans="2:2" x14ac:dyDescent="0.25">
      <c r="B2" s="131" t="s">
        <v>267</v>
      </c>
    </row>
    <row r="5" spans="2:2" x14ac:dyDescent="0.25">
      <c r="B5" s="112" t="s">
        <v>259</v>
      </c>
    </row>
    <row r="6" spans="2:2" x14ac:dyDescent="0.25">
      <c r="B6" s="130" t="s">
        <v>7</v>
      </c>
    </row>
    <row r="7" spans="2:2" x14ac:dyDescent="0.25">
      <c r="B7" s="130" t="s">
        <v>206</v>
      </c>
    </row>
    <row r="8" spans="2:2" x14ac:dyDescent="0.25">
      <c r="B8" s="130" t="s">
        <v>207</v>
      </c>
    </row>
    <row r="9" spans="2:2" x14ac:dyDescent="0.25">
      <c r="B9" s="130" t="s">
        <v>7</v>
      </c>
    </row>
    <row r="10" spans="2:2" x14ac:dyDescent="0.25">
      <c r="B10" s="130" t="s">
        <v>11</v>
      </c>
    </row>
    <row r="11" spans="2:2" x14ac:dyDescent="0.25">
      <c r="B11" s="130" t="s">
        <v>260</v>
      </c>
    </row>
    <row r="12" spans="2:2" x14ac:dyDescent="0.25">
      <c r="B12" s="130" t="s">
        <v>207</v>
      </c>
    </row>
    <row r="13" spans="2:2" x14ac:dyDescent="0.25">
      <c r="B13" s="130" t="s">
        <v>261</v>
      </c>
    </row>
    <row r="14" spans="2:2" x14ac:dyDescent="0.25">
      <c r="B14" s="130" t="s">
        <v>262</v>
      </c>
    </row>
    <row r="15" spans="2:2" x14ac:dyDescent="0.25">
      <c r="B15" s="130" t="s">
        <v>206</v>
      </c>
    </row>
    <row r="16" spans="2:2" x14ac:dyDescent="0.25">
      <c r="B16" s="130" t="s">
        <v>7</v>
      </c>
    </row>
    <row r="17" spans="2:2" x14ac:dyDescent="0.25">
      <c r="B17" s="130" t="s">
        <v>11</v>
      </c>
    </row>
    <row r="18" spans="2:2" x14ac:dyDescent="0.25">
      <c r="B18" s="130" t="s">
        <v>204</v>
      </c>
    </row>
    <row r="19" spans="2:2" x14ac:dyDescent="0.25">
      <c r="B19" s="130" t="s">
        <v>263</v>
      </c>
    </row>
    <row r="20" spans="2:2" x14ac:dyDescent="0.25">
      <c r="B20" s="130" t="s">
        <v>260</v>
      </c>
    </row>
    <row r="21" spans="2:2" x14ac:dyDescent="0.25">
      <c r="B21" s="130" t="s">
        <v>11</v>
      </c>
    </row>
    <row r="22" spans="2:2" x14ac:dyDescent="0.25">
      <c r="B22" s="130" t="s">
        <v>11</v>
      </c>
    </row>
    <row r="23" spans="2:2" x14ac:dyDescent="0.25">
      <c r="B23" s="130" t="s">
        <v>206</v>
      </c>
    </row>
    <row r="24" spans="2:2" x14ac:dyDescent="0.25">
      <c r="B24" s="130" t="s">
        <v>264</v>
      </c>
    </row>
    <row r="25" spans="2:2" x14ac:dyDescent="0.25">
      <c r="B25" s="130" t="s">
        <v>7</v>
      </c>
    </row>
    <row r="26" spans="2:2" x14ac:dyDescent="0.25">
      <c r="B26" s="130" t="s">
        <v>204</v>
      </c>
    </row>
    <row r="27" spans="2:2" x14ac:dyDescent="0.25">
      <c r="B27" s="130" t="s">
        <v>261</v>
      </c>
    </row>
    <row r="28" spans="2:2" x14ac:dyDescent="0.25">
      <c r="B28" s="130" t="s">
        <v>263</v>
      </c>
    </row>
    <row r="29" spans="2:2" x14ac:dyDescent="0.25">
      <c r="B29" s="130" t="s">
        <v>264</v>
      </c>
    </row>
    <row r="30" spans="2:2" x14ac:dyDescent="0.25">
      <c r="B30" s="130" t="s">
        <v>265</v>
      </c>
    </row>
    <row r="31" spans="2:2" x14ac:dyDescent="0.25">
      <c r="B31" s="130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showGridLines="0" topLeftCell="C1" zoomScale="80" zoomScaleNormal="80" workbookViewId="0">
      <selection activeCell="J1" sqref="J1"/>
    </sheetView>
  </sheetViews>
  <sheetFormatPr baseColWidth="10" defaultRowHeight="15" x14ac:dyDescent="0.25"/>
  <cols>
    <col min="2" max="2" width="17.85546875" bestFit="1" customWidth="1"/>
    <col min="3" max="3" width="15.140625" customWidth="1"/>
    <col min="4" max="4" width="12.28515625" customWidth="1"/>
    <col min="5" max="5" width="17.28515625" customWidth="1"/>
    <col min="9" max="9" width="16.28515625" customWidth="1"/>
    <col min="12" max="12" width="14.28515625" bestFit="1" customWidth="1"/>
    <col min="14" max="14" width="1.7109375" bestFit="1" customWidth="1"/>
    <col min="15" max="15" width="2.28515625" bestFit="1" customWidth="1"/>
    <col min="16" max="16" width="2.85546875" bestFit="1" customWidth="1"/>
    <col min="17" max="17" width="3" bestFit="1" customWidth="1"/>
    <col min="18" max="18" width="2.42578125" bestFit="1" customWidth="1"/>
    <col min="19" max="19" width="3" bestFit="1" customWidth="1"/>
  </cols>
  <sheetData>
    <row r="1" spans="2:17" x14ac:dyDescent="0.25">
      <c r="B1" s="131" t="s">
        <v>268</v>
      </c>
      <c r="C1" s="9" t="s">
        <v>240</v>
      </c>
      <c r="D1" s="41"/>
      <c r="E1" s="41"/>
      <c r="F1" s="41"/>
      <c r="I1" s="41"/>
      <c r="J1" s="175" t="s">
        <v>240</v>
      </c>
      <c r="K1" s="113"/>
      <c r="L1" s="113"/>
      <c r="M1" s="41"/>
    </row>
    <row r="2" spans="2:17" x14ac:dyDescent="0.25">
      <c r="B2" s="131" t="s">
        <v>269</v>
      </c>
      <c r="C2" s="9" t="s">
        <v>241</v>
      </c>
      <c r="D2" s="41"/>
      <c r="E2" s="41"/>
      <c r="F2" s="41"/>
      <c r="I2" s="41"/>
      <c r="J2" s="175" t="s">
        <v>241</v>
      </c>
      <c r="K2" s="113"/>
      <c r="L2" s="113"/>
      <c r="M2" s="41"/>
    </row>
    <row r="3" spans="2:17" x14ac:dyDescent="0.25">
      <c r="B3" s="41"/>
      <c r="C3" s="9" t="s">
        <v>242</v>
      </c>
      <c r="D3" s="41"/>
      <c r="E3" s="41"/>
      <c r="F3" s="41"/>
      <c r="I3" s="41"/>
      <c r="J3" s="175" t="s">
        <v>242</v>
      </c>
      <c r="K3" s="113"/>
      <c r="L3" s="113"/>
      <c r="M3" s="41"/>
    </row>
    <row r="4" spans="2:17" x14ac:dyDescent="0.25">
      <c r="B4" s="41"/>
      <c r="C4" s="41"/>
      <c r="D4" s="41"/>
      <c r="E4" s="41"/>
      <c r="F4" s="41"/>
      <c r="I4" s="41"/>
      <c r="J4" s="41"/>
      <c r="K4" s="41"/>
      <c r="L4" s="41"/>
      <c r="M4" s="41"/>
    </row>
    <row r="5" spans="2:17" ht="28.5" x14ac:dyDescent="0.25">
      <c r="B5" s="112" t="s">
        <v>243</v>
      </c>
      <c r="C5" s="112" t="s">
        <v>244</v>
      </c>
      <c r="D5" s="112" t="s">
        <v>245</v>
      </c>
      <c r="E5" s="112" t="s">
        <v>246</v>
      </c>
      <c r="F5" s="112" t="s">
        <v>138</v>
      </c>
      <c r="I5" s="112" t="s">
        <v>243</v>
      </c>
      <c r="J5" s="112" t="s">
        <v>244</v>
      </c>
      <c r="K5" s="112" t="s">
        <v>245</v>
      </c>
      <c r="L5" s="112" t="s">
        <v>246</v>
      </c>
      <c r="M5" s="112" t="s">
        <v>138</v>
      </c>
    </row>
    <row r="6" spans="2:17" x14ac:dyDescent="0.25">
      <c r="B6" s="113" t="s">
        <v>247</v>
      </c>
      <c r="C6" s="114" t="s">
        <v>248</v>
      </c>
      <c r="D6" s="115" t="s">
        <v>249</v>
      </c>
      <c r="E6" s="115" t="s">
        <v>250</v>
      </c>
      <c r="F6" s="116">
        <v>1890</v>
      </c>
      <c r="I6" s="113" t="s">
        <v>247</v>
      </c>
      <c r="J6" s="114" t="s">
        <v>248</v>
      </c>
      <c r="K6" s="115" t="s">
        <v>249</v>
      </c>
      <c r="L6" s="115" t="s">
        <v>250</v>
      </c>
      <c r="M6" s="116">
        <v>1890</v>
      </c>
    </row>
    <row r="7" spans="2:17" x14ac:dyDescent="0.25">
      <c r="B7" s="113" t="s">
        <v>247</v>
      </c>
      <c r="C7" s="114" t="s">
        <v>150</v>
      </c>
      <c r="D7" s="115" t="s">
        <v>249</v>
      </c>
      <c r="E7" s="115" t="s">
        <v>251</v>
      </c>
      <c r="F7" s="116">
        <v>8000</v>
      </c>
      <c r="I7" s="120" t="s">
        <v>247</v>
      </c>
      <c r="J7" s="121" t="s">
        <v>150</v>
      </c>
      <c r="K7" s="122" t="s">
        <v>249</v>
      </c>
      <c r="L7" s="122" t="s">
        <v>251</v>
      </c>
      <c r="M7" s="123">
        <v>8000</v>
      </c>
      <c r="N7" s="165" t="s">
        <v>287</v>
      </c>
    </row>
    <row r="8" spans="2:17" x14ac:dyDescent="0.25">
      <c r="B8" s="113" t="s">
        <v>247</v>
      </c>
      <c r="C8" s="114" t="s">
        <v>248</v>
      </c>
      <c r="D8" s="115" t="s">
        <v>249</v>
      </c>
      <c r="E8" s="115" t="s">
        <v>251</v>
      </c>
      <c r="F8" s="116">
        <v>2145</v>
      </c>
      <c r="I8" s="113" t="s">
        <v>247</v>
      </c>
      <c r="J8" s="114" t="s">
        <v>248</v>
      </c>
      <c r="K8" s="115" t="s">
        <v>249</v>
      </c>
      <c r="L8" s="115" t="s">
        <v>251</v>
      </c>
      <c r="M8" s="116">
        <v>2145</v>
      </c>
    </row>
    <row r="9" spans="2:17" x14ac:dyDescent="0.25">
      <c r="B9" s="113" t="s">
        <v>247</v>
      </c>
      <c r="C9" s="114" t="s">
        <v>150</v>
      </c>
      <c r="D9" s="115" t="s">
        <v>249</v>
      </c>
      <c r="E9" s="115" t="s">
        <v>250</v>
      </c>
      <c r="F9" s="116">
        <v>2500</v>
      </c>
      <c r="I9" s="170" t="s">
        <v>247</v>
      </c>
      <c r="J9" s="171" t="s">
        <v>150</v>
      </c>
      <c r="K9" s="172" t="s">
        <v>249</v>
      </c>
      <c r="L9" s="172" t="s">
        <v>250</v>
      </c>
      <c r="M9" s="173">
        <v>2500</v>
      </c>
      <c r="O9" s="165" t="s">
        <v>288</v>
      </c>
    </row>
    <row r="10" spans="2:17" x14ac:dyDescent="0.25">
      <c r="B10" s="113" t="s">
        <v>247</v>
      </c>
      <c r="C10" s="114" t="s">
        <v>150</v>
      </c>
      <c r="D10" s="115" t="s">
        <v>249</v>
      </c>
      <c r="E10" s="115" t="s">
        <v>251</v>
      </c>
      <c r="F10" s="116">
        <v>8000</v>
      </c>
      <c r="I10" s="120" t="s">
        <v>247</v>
      </c>
      <c r="J10" s="121" t="s">
        <v>150</v>
      </c>
      <c r="K10" s="122" t="s">
        <v>249</v>
      </c>
      <c r="L10" s="122" t="s">
        <v>251</v>
      </c>
      <c r="M10" s="123">
        <v>8000</v>
      </c>
      <c r="N10" s="165" t="s">
        <v>287</v>
      </c>
    </row>
    <row r="11" spans="2:17" x14ac:dyDescent="0.25">
      <c r="B11" s="113" t="s">
        <v>247</v>
      </c>
      <c r="C11" s="114" t="s">
        <v>252</v>
      </c>
      <c r="D11" s="115" t="s">
        <v>249</v>
      </c>
      <c r="E11" s="115" t="s">
        <v>250</v>
      </c>
      <c r="F11" s="117">
        <v>1500</v>
      </c>
      <c r="I11" s="113" t="s">
        <v>247</v>
      </c>
      <c r="J11" s="114" t="s">
        <v>252</v>
      </c>
      <c r="K11" s="115" t="s">
        <v>249</v>
      </c>
      <c r="L11" s="115" t="s">
        <v>250</v>
      </c>
      <c r="M11" s="117">
        <v>1500</v>
      </c>
    </row>
    <row r="12" spans="2:17" x14ac:dyDescent="0.25">
      <c r="B12" s="113" t="s">
        <v>247</v>
      </c>
      <c r="C12" s="114" t="s">
        <v>150</v>
      </c>
      <c r="D12" s="115" t="s">
        <v>249</v>
      </c>
      <c r="E12" s="115" t="s">
        <v>250</v>
      </c>
      <c r="F12" s="116">
        <v>2500</v>
      </c>
      <c r="I12" s="170" t="s">
        <v>247</v>
      </c>
      <c r="J12" s="171" t="s">
        <v>150</v>
      </c>
      <c r="K12" s="172" t="s">
        <v>249</v>
      </c>
      <c r="L12" s="172" t="s">
        <v>250</v>
      </c>
      <c r="M12" s="173">
        <v>2500</v>
      </c>
      <c r="O12" s="165" t="s">
        <v>288</v>
      </c>
    </row>
    <row r="13" spans="2:17" x14ac:dyDescent="0.25">
      <c r="B13" s="113" t="s">
        <v>247</v>
      </c>
      <c r="C13" s="114" t="s">
        <v>150</v>
      </c>
      <c r="D13" s="115" t="s">
        <v>249</v>
      </c>
      <c r="E13" s="115" t="s">
        <v>253</v>
      </c>
      <c r="F13" s="116">
        <v>9702</v>
      </c>
      <c r="I13" s="166" t="s">
        <v>247</v>
      </c>
      <c r="J13" s="167" t="s">
        <v>150</v>
      </c>
      <c r="K13" s="168" t="s">
        <v>249</v>
      </c>
      <c r="L13" s="168" t="s">
        <v>253</v>
      </c>
      <c r="M13" s="169">
        <v>9702</v>
      </c>
      <c r="Q13" s="165" t="s">
        <v>290</v>
      </c>
    </row>
    <row r="14" spans="2:17" x14ac:dyDescent="0.25">
      <c r="B14" s="113" t="s">
        <v>247</v>
      </c>
      <c r="C14" s="114" t="s">
        <v>150</v>
      </c>
      <c r="D14" s="115" t="s">
        <v>249</v>
      </c>
      <c r="E14" s="115" t="s">
        <v>254</v>
      </c>
      <c r="F14" s="116">
        <v>3460</v>
      </c>
      <c r="I14" s="113" t="s">
        <v>247</v>
      </c>
      <c r="J14" s="114" t="s">
        <v>150</v>
      </c>
      <c r="K14" s="115" t="s">
        <v>249</v>
      </c>
      <c r="L14" s="115" t="s">
        <v>254</v>
      </c>
      <c r="M14" s="116">
        <v>3460</v>
      </c>
    </row>
    <row r="15" spans="2:17" x14ac:dyDescent="0.25">
      <c r="B15" s="113" t="s">
        <v>247</v>
      </c>
      <c r="C15" s="114" t="s">
        <v>252</v>
      </c>
      <c r="D15" s="115" t="s">
        <v>249</v>
      </c>
      <c r="E15" s="115" t="s">
        <v>251</v>
      </c>
      <c r="F15" s="116">
        <v>500</v>
      </c>
      <c r="I15" s="119" t="s">
        <v>247</v>
      </c>
      <c r="J15" s="124" t="s">
        <v>252</v>
      </c>
      <c r="K15" s="125" t="s">
        <v>249</v>
      </c>
      <c r="L15" s="125" t="s">
        <v>251</v>
      </c>
      <c r="M15" s="126">
        <v>500</v>
      </c>
      <c r="P15" s="165" t="s">
        <v>289</v>
      </c>
    </row>
    <row r="16" spans="2:17" x14ac:dyDescent="0.25">
      <c r="B16" s="113" t="s">
        <v>255</v>
      </c>
      <c r="C16" s="114" t="s">
        <v>150</v>
      </c>
      <c r="D16" s="115" t="s">
        <v>249</v>
      </c>
      <c r="E16" s="115" t="s">
        <v>250</v>
      </c>
      <c r="F16" s="116">
        <v>4444</v>
      </c>
      <c r="I16" s="113" t="s">
        <v>255</v>
      </c>
      <c r="J16" s="114" t="s">
        <v>150</v>
      </c>
      <c r="K16" s="115" t="s">
        <v>249</v>
      </c>
      <c r="L16" s="115" t="s">
        <v>250</v>
      </c>
      <c r="M16" s="116">
        <v>4444</v>
      </c>
    </row>
    <row r="17" spans="2:19" x14ac:dyDescent="0.25">
      <c r="B17" s="113" t="s">
        <v>247</v>
      </c>
      <c r="C17" s="114" t="s">
        <v>248</v>
      </c>
      <c r="D17" s="115" t="s">
        <v>249</v>
      </c>
      <c r="E17" s="115" t="s">
        <v>254</v>
      </c>
      <c r="F17" s="116">
        <v>5555</v>
      </c>
      <c r="I17" s="118" t="s">
        <v>247</v>
      </c>
      <c r="J17" s="127" t="s">
        <v>248</v>
      </c>
      <c r="K17" s="128" t="s">
        <v>249</v>
      </c>
      <c r="L17" s="128" t="s">
        <v>254</v>
      </c>
      <c r="M17" s="129">
        <v>5555</v>
      </c>
      <c r="R17" s="165" t="s">
        <v>291</v>
      </c>
    </row>
    <row r="18" spans="2:19" x14ac:dyDescent="0.25">
      <c r="B18" s="113" t="s">
        <v>255</v>
      </c>
      <c r="C18" s="114" t="s">
        <v>248</v>
      </c>
      <c r="D18" s="115" t="s">
        <v>249</v>
      </c>
      <c r="E18" s="115" t="s">
        <v>250</v>
      </c>
      <c r="F18" s="116">
        <v>88888</v>
      </c>
      <c r="I18" s="113" t="s">
        <v>255</v>
      </c>
      <c r="J18" s="114" t="s">
        <v>248</v>
      </c>
      <c r="K18" s="115" t="s">
        <v>249</v>
      </c>
      <c r="L18" s="115" t="s">
        <v>250</v>
      </c>
      <c r="M18" s="116">
        <v>88888</v>
      </c>
    </row>
    <row r="19" spans="2:19" x14ac:dyDescent="0.25">
      <c r="B19" s="113" t="s">
        <v>247</v>
      </c>
      <c r="C19" s="114" t="s">
        <v>252</v>
      </c>
      <c r="D19" s="115" t="s">
        <v>249</v>
      </c>
      <c r="E19" s="115" t="s">
        <v>254</v>
      </c>
      <c r="F19" s="116">
        <v>100</v>
      </c>
      <c r="I19" s="176" t="s">
        <v>247</v>
      </c>
      <c r="J19" s="177" t="s">
        <v>252</v>
      </c>
      <c r="K19" s="178" t="s">
        <v>249</v>
      </c>
      <c r="L19" s="178" t="s">
        <v>254</v>
      </c>
      <c r="M19" s="179">
        <v>100</v>
      </c>
      <c r="S19" s="165" t="s">
        <v>295</v>
      </c>
    </row>
    <row r="20" spans="2:19" x14ac:dyDescent="0.25">
      <c r="B20" s="113" t="s">
        <v>255</v>
      </c>
      <c r="C20" s="114" t="s">
        <v>252</v>
      </c>
      <c r="D20" s="115" t="s">
        <v>249</v>
      </c>
      <c r="E20" s="115" t="s">
        <v>250</v>
      </c>
      <c r="F20" s="116">
        <v>54565</v>
      </c>
      <c r="I20" s="113" t="s">
        <v>255</v>
      </c>
      <c r="J20" s="114" t="s">
        <v>252</v>
      </c>
      <c r="K20" s="115" t="s">
        <v>249</v>
      </c>
      <c r="L20" s="115" t="s">
        <v>250</v>
      </c>
      <c r="M20" s="116">
        <v>54565</v>
      </c>
    </row>
    <row r="21" spans="2:19" x14ac:dyDescent="0.25">
      <c r="B21" s="113" t="s">
        <v>256</v>
      </c>
      <c r="C21" s="114" t="s">
        <v>150</v>
      </c>
      <c r="D21" s="115" t="s">
        <v>249</v>
      </c>
      <c r="E21" s="115" t="s">
        <v>250</v>
      </c>
      <c r="F21" s="116">
        <v>2345</v>
      </c>
      <c r="I21" s="113" t="s">
        <v>256</v>
      </c>
      <c r="J21" s="114" t="s">
        <v>150</v>
      </c>
      <c r="K21" s="115" t="s">
        <v>249</v>
      </c>
      <c r="L21" s="115" t="s">
        <v>250</v>
      </c>
      <c r="M21" s="116">
        <v>2345</v>
      </c>
    </row>
    <row r="22" spans="2:19" x14ac:dyDescent="0.25">
      <c r="B22" s="113" t="s">
        <v>247</v>
      </c>
      <c r="C22" s="114" t="s">
        <v>150</v>
      </c>
      <c r="D22" s="115" t="s">
        <v>249</v>
      </c>
      <c r="E22" s="115" t="s">
        <v>253</v>
      </c>
      <c r="F22" s="116">
        <v>9702</v>
      </c>
      <c r="I22" s="166" t="s">
        <v>247</v>
      </c>
      <c r="J22" s="167" t="s">
        <v>150</v>
      </c>
      <c r="K22" s="168" t="s">
        <v>249</v>
      </c>
      <c r="L22" s="168" t="s">
        <v>253</v>
      </c>
      <c r="M22" s="169">
        <v>9702</v>
      </c>
      <c r="Q22" s="165" t="s">
        <v>290</v>
      </c>
    </row>
    <row r="23" spans="2:19" x14ac:dyDescent="0.25">
      <c r="B23" s="113" t="s">
        <v>256</v>
      </c>
      <c r="C23" s="114" t="s">
        <v>248</v>
      </c>
      <c r="D23" s="115" t="s">
        <v>249</v>
      </c>
      <c r="E23" s="115" t="s">
        <v>250</v>
      </c>
      <c r="F23" s="116">
        <v>456</v>
      </c>
      <c r="I23" s="113" t="s">
        <v>256</v>
      </c>
      <c r="J23" s="114" t="s">
        <v>248</v>
      </c>
      <c r="K23" s="115" t="s">
        <v>249</v>
      </c>
      <c r="L23" s="115" t="s">
        <v>250</v>
      </c>
      <c r="M23" s="116">
        <v>456</v>
      </c>
    </row>
    <row r="24" spans="2:19" x14ac:dyDescent="0.25">
      <c r="B24" s="113" t="s">
        <v>256</v>
      </c>
      <c r="C24" s="114" t="s">
        <v>252</v>
      </c>
      <c r="D24" s="115" t="s">
        <v>249</v>
      </c>
      <c r="E24" s="115" t="s">
        <v>250</v>
      </c>
      <c r="F24" s="116">
        <v>3456</v>
      </c>
      <c r="I24" s="113" t="s">
        <v>256</v>
      </c>
      <c r="J24" s="114" t="s">
        <v>252</v>
      </c>
      <c r="K24" s="115" t="s">
        <v>249</v>
      </c>
      <c r="L24" s="115" t="s">
        <v>250</v>
      </c>
      <c r="M24" s="116">
        <v>3456</v>
      </c>
    </row>
    <row r="25" spans="2:19" x14ac:dyDescent="0.25">
      <c r="B25" s="113" t="s">
        <v>247</v>
      </c>
      <c r="C25" s="114" t="s">
        <v>248</v>
      </c>
      <c r="D25" s="115" t="s">
        <v>249</v>
      </c>
      <c r="E25" s="115" t="s">
        <v>254</v>
      </c>
      <c r="F25" s="116">
        <v>5555</v>
      </c>
      <c r="I25" s="118" t="s">
        <v>247</v>
      </c>
      <c r="J25" s="127" t="s">
        <v>248</v>
      </c>
      <c r="K25" s="128" t="s">
        <v>249</v>
      </c>
      <c r="L25" s="128" t="s">
        <v>254</v>
      </c>
      <c r="M25" s="129">
        <v>5555</v>
      </c>
      <c r="R25" s="165" t="s">
        <v>291</v>
      </c>
    </row>
    <row r="26" spans="2:19" x14ac:dyDescent="0.25">
      <c r="B26" s="113" t="s">
        <v>257</v>
      </c>
      <c r="C26" s="114" t="s">
        <v>150</v>
      </c>
      <c r="D26" s="115" t="s">
        <v>249</v>
      </c>
      <c r="E26" s="115" t="s">
        <v>250</v>
      </c>
      <c r="F26" s="116">
        <v>2425</v>
      </c>
      <c r="I26" s="113" t="s">
        <v>257</v>
      </c>
      <c r="J26" s="114" t="s">
        <v>150</v>
      </c>
      <c r="K26" s="115" t="s">
        <v>249</v>
      </c>
      <c r="L26" s="115" t="s">
        <v>250</v>
      </c>
      <c r="M26" s="116">
        <v>2425</v>
      </c>
    </row>
    <row r="27" spans="2:19" x14ac:dyDescent="0.25">
      <c r="B27" s="113" t="s">
        <v>247</v>
      </c>
      <c r="C27" s="114" t="s">
        <v>252</v>
      </c>
      <c r="D27" s="115" t="s">
        <v>249</v>
      </c>
      <c r="E27" s="115" t="s">
        <v>251</v>
      </c>
      <c r="F27" s="116">
        <v>500</v>
      </c>
      <c r="I27" s="119" t="s">
        <v>247</v>
      </c>
      <c r="J27" s="124" t="s">
        <v>252</v>
      </c>
      <c r="K27" s="125" t="s">
        <v>249</v>
      </c>
      <c r="L27" s="125" t="s">
        <v>251</v>
      </c>
      <c r="M27" s="126">
        <v>500</v>
      </c>
      <c r="P27" s="165" t="s">
        <v>289</v>
      </c>
    </row>
    <row r="28" spans="2:19" x14ac:dyDescent="0.25">
      <c r="B28" s="113" t="s">
        <v>247</v>
      </c>
      <c r="C28" s="114" t="s">
        <v>252</v>
      </c>
      <c r="D28" s="115" t="s">
        <v>249</v>
      </c>
      <c r="E28" s="115" t="s">
        <v>254</v>
      </c>
      <c r="F28" s="116">
        <v>100</v>
      </c>
      <c r="I28" s="176" t="s">
        <v>247</v>
      </c>
      <c r="J28" s="177" t="s">
        <v>252</v>
      </c>
      <c r="K28" s="178" t="s">
        <v>249</v>
      </c>
      <c r="L28" s="178" t="s">
        <v>254</v>
      </c>
      <c r="M28" s="179">
        <v>100</v>
      </c>
      <c r="S28" s="165" t="s">
        <v>295</v>
      </c>
    </row>
    <row r="29" spans="2:19" x14ac:dyDescent="0.25">
      <c r="B29" s="113" t="s">
        <v>258</v>
      </c>
      <c r="C29" s="114" t="s">
        <v>150</v>
      </c>
      <c r="D29" s="115" t="s">
        <v>249</v>
      </c>
      <c r="E29" s="115" t="s">
        <v>250</v>
      </c>
      <c r="F29" s="116">
        <v>34363</v>
      </c>
      <c r="I29" s="113" t="s">
        <v>258</v>
      </c>
      <c r="J29" s="114" t="s">
        <v>150</v>
      </c>
      <c r="K29" s="115" t="s">
        <v>249</v>
      </c>
      <c r="L29" s="115" t="s">
        <v>250</v>
      </c>
      <c r="M29" s="116">
        <v>34363</v>
      </c>
    </row>
    <row r="30" spans="2:19" x14ac:dyDescent="0.25">
      <c r="B30" s="113" t="s">
        <v>258</v>
      </c>
      <c r="C30" s="114" t="s">
        <v>248</v>
      </c>
      <c r="D30" s="115" t="s">
        <v>249</v>
      </c>
      <c r="E30" s="115" t="s">
        <v>250</v>
      </c>
      <c r="F30" s="116">
        <v>356</v>
      </c>
      <c r="I30" s="113" t="s">
        <v>258</v>
      </c>
      <c r="J30" s="114" t="s">
        <v>248</v>
      </c>
      <c r="K30" s="115" t="s">
        <v>249</v>
      </c>
      <c r="L30" s="115" t="s">
        <v>250</v>
      </c>
      <c r="M30" s="116">
        <v>356</v>
      </c>
    </row>
    <row r="31" spans="2:19" x14ac:dyDescent="0.25">
      <c r="B31" s="113" t="s">
        <v>247</v>
      </c>
      <c r="C31" s="114" t="s">
        <v>248</v>
      </c>
      <c r="D31" s="115" t="s">
        <v>249</v>
      </c>
      <c r="E31" s="115" t="s">
        <v>253</v>
      </c>
      <c r="F31" s="116">
        <v>890</v>
      </c>
      <c r="I31" s="113" t="s">
        <v>247</v>
      </c>
      <c r="J31" s="114" t="s">
        <v>248</v>
      </c>
      <c r="K31" s="115" t="s">
        <v>249</v>
      </c>
      <c r="L31" s="115" t="s">
        <v>253</v>
      </c>
      <c r="M31" s="116">
        <v>890</v>
      </c>
    </row>
    <row r="39" spans="2:2" x14ac:dyDescent="0.25">
      <c r="B39" t="s">
        <v>270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zoomScale="80" zoomScaleNormal="80" workbookViewId="0">
      <selection sqref="A1:XFD1048576"/>
    </sheetView>
  </sheetViews>
  <sheetFormatPr baseColWidth="10" defaultRowHeight="15" x14ac:dyDescent="0.25"/>
  <cols>
    <col min="3" max="3" width="14.28515625" customWidth="1"/>
    <col min="4" max="4" width="33.28515625" customWidth="1"/>
    <col min="5" max="5" width="16.140625" customWidth="1"/>
    <col min="6" max="6" width="19" customWidth="1"/>
  </cols>
  <sheetData>
    <row r="2" spans="2:11" x14ac:dyDescent="0.25">
      <c r="C2" s="180" t="s">
        <v>101</v>
      </c>
      <c r="D2" s="181"/>
      <c r="E2" s="181"/>
      <c r="F2" s="182"/>
      <c r="I2" s="28" t="s">
        <v>53</v>
      </c>
      <c r="J2" t="s">
        <v>149</v>
      </c>
    </row>
    <row r="5" spans="2:11" x14ac:dyDescent="0.25">
      <c r="B5" s="1" t="s">
        <v>296</v>
      </c>
      <c r="C5" s="1" t="s">
        <v>293</v>
      </c>
      <c r="D5" s="1" t="s">
        <v>148</v>
      </c>
      <c r="E5" s="1" t="s">
        <v>147</v>
      </c>
      <c r="F5" s="1" t="s">
        <v>146</v>
      </c>
    </row>
    <row r="6" spans="2:11" x14ac:dyDescent="0.25">
      <c r="B6" s="43" t="s">
        <v>297</v>
      </c>
      <c r="C6" s="43" t="s">
        <v>69</v>
      </c>
      <c r="D6" s="43" t="s">
        <v>135</v>
      </c>
      <c r="E6" s="49" t="s">
        <v>60</v>
      </c>
      <c r="F6" s="43" t="s">
        <v>136</v>
      </c>
      <c r="J6" t="s">
        <v>297</v>
      </c>
      <c r="K6" t="s">
        <v>292</v>
      </c>
    </row>
    <row r="7" spans="2:11" x14ac:dyDescent="0.25">
      <c r="B7" s="34"/>
      <c r="C7" s="34"/>
      <c r="D7" s="34"/>
      <c r="E7" s="47"/>
      <c r="F7" s="35"/>
      <c r="J7" t="s">
        <v>143</v>
      </c>
      <c r="K7" s="174">
        <v>0.41666666666666669</v>
      </c>
    </row>
    <row r="8" spans="2:11" x14ac:dyDescent="0.25">
      <c r="B8" s="35"/>
      <c r="C8" s="143"/>
      <c r="D8" s="35"/>
      <c r="E8" s="47"/>
      <c r="F8" s="35"/>
      <c r="J8" t="s">
        <v>144</v>
      </c>
      <c r="K8" s="174">
        <v>0.4375</v>
      </c>
    </row>
    <row r="9" spans="2:11" x14ac:dyDescent="0.25">
      <c r="B9" s="35"/>
      <c r="C9" s="143"/>
      <c r="D9" s="35"/>
      <c r="E9" s="47"/>
      <c r="F9" s="35"/>
      <c r="J9" t="s">
        <v>238</v>
      </c>
      <c r="K9" s="174">
        <v>0.45833333333333331</v>
      </c>
    </row>
    <row r="10" spans="2:11" x14ac:dyDescent="0.25">
      <c r="B10" s="35"/>
      <c r="C10" s="35"/>
      <c r="D10" s="35"/>
      <c r="E10" s="47"/>
      <c r="F10" s="35"/>
      <c r="J10" t="s">
        <v>298</v>
      </c>
      <c r="K10" s="174">
        <v>0.47916666666666669</v>
      </c>
    </row>
    <row r="11" spans="2:11" x14ac:dyDescent="0.25">
      <c r="B11" s="35"/>
      <c r="C11" s="35"/>
      <c r="D11" s="35"/>
      <c r="E11" s="47"/>
      <c r="F11" s="35"/>
      <c r="J11" t="s">
        <v>299</v>
      </c>
      <c r="K11" s="174">
        <v>0.5</v>
      </c>
    </row>
    <row r="12" spans="2:11" x14ac:dyDescent="0.25">
      <c r="B12" s="35"/>
      <c r="C12" s="35"/>
      <c r="D12" s="35"/>
      <c r="E12" s="47"/>
      <c r="F12" s="35"/>
      <c r="J12" t="s">
        <v>300</v>
      </c>
      <c r="K12" s="174">
        <v>0.52083333333333337</v>
      </c>
    </row>
    <row r="13" spans="2:11" x14ac:dyDescent="0.25">
      <c r="B13" s="35"/>
      <c r="C13" s="35"/>
      <c r="D13" s="35"/>
      <c r="E13" s="47"/>
      <c r="F13" s="35"/>
      <c r="J13" t="s">
        <v>301</v>
      </c>
      <c r="K13" s="174">
        <v>0.54166666666666663</v>
      </c>
    </row>
    <row r="14" spans="2:11" x14ac:dyDescent="0.25">
      <c r="B14" s="35"/>
      <c r="C14" s="35"/>
      <c r="D14" s="35"/>
      <c r="E14" s="47"/>
      <c r="F14" s="35"/>
      <c r="J14" t="s">
        <v>302</v>
      </c>
      <c r="K14" s="174">
        <v>0.5625</v>
      </c>
    </row>
    <row r="15" spans="2:11" x14ac:dyDescent="0.25">
      <c r="B15" s="35"/>
      <c r="C15" s="35"/>
      <c r="D15" s="35"/>
      <c r="E15" s="47"/>
      <c r="F15" s="35"/>
      <c r="J15" t="s">
        <v>303</v>
      </c>
      <c r="K15" s="174">
        <v>0.58333333333333337</v>
      </c>
    </row>
    <row r="16" spans="2:11" x14ac:dyDescent="0.25">
      <c r="B16" s="35"/>
      <c r="C16" s="35"/>
      <c r="D16" s="35"/>
      <c r="E16" s="47"/>
      <c r="F16" s="35"/>
      <c r="K16" s="174">
        <v>0.60416666666666663</v>
      </c>
    </row>
    <row r="17" spans="2:11" x14ac:dyDescent="0.25">
      <c r="B17" s="35"/>
      <c r="C17" s="35"/>
      <c r="D17" s="35"/>
      <c r="E17" s="47"/>
      <c r="F17" s="35"/>
      <c r="K17" s="174">
        <v>0.625</v>
      </c>
    </row>
    <row r="18" spans="2:11" x14ac:dyDescent="0.25">
      <c r="B18" s="35"/>
      <c r="C18" s="35"/>
      <c r="D18" s="35"/>
      <c r="E18" s="47"/>
      <c r="F18" s="35"/>
      <c r="K18" s="174">
        <v>0.64583333333333337</v>
      </c>
    </row>
    <row r="19" spans="2:11" x14ac:dyDescent="0.25">
      <c r="B19" s="35"/>
      <c r="C19" s="35"/>
      <c r="D19" s="35"/>
      <c r="E19" s="47"/>
      <c r="F19" s="35"/>
      <c r="K19" s="174">
        <v>0.66666666666666663</v>
      </c>
    </row>
    <row r="20" spans="2:11" x14ac:dyDescent="0.25">
      <c r="B20" s="35"/>
      <c r="C20" s="35"/>
      <c r="D20" s="35"/>
      <c r="E20" s="47"/>
      <c r="F20" s="35"/>
    </row>
    <row r="21" spans="2:11" x14ac:dyDescent="0.25">
      <c r="B21" s="36"/>
      <c r="C21" s="36"/>
      <c r="D21" s="36"/>
      <c r="E21" s="48"/>
      <c r="F21" s="36"/>
    </row>
  </sheetData>
  <mergeCells count="1">
    <mergeCell ref="C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showGridLines="0" workbookViewId="0">
      <selection activeCell="B9" sqref="B9"/>
    </sheetView>
  </sheetViews>
  <sheetFormatPr baseColWidth="10" defaultRowHeight="12.75" x14ac:dyDescent="0.2"/>
  <cols>
    <col min="1" max="2" width="11.42578125" style="44"/>
    <col min="3" max="3" width="13.7109375" style="44" customWidth="1"/>
    <col min="4" max="4" width="14.5703125" style="44" customWidth="1"/>
    <col min="5" max="5" width="14.28515625" style="44" customWidth="1"/>
    <col min="6" max="6" width="14.140625" style="44" customWidth="1"/>
    <col min="7" max="7" width="9.7109375" style="44" customWidth="1"/>
    <col min="8" max="16384" width="11.42578125" style="44"/>
  </cols>
  <sheetData>
    <row r="3" spans="2:6" x14ac:dyDescent="0.2">
      <c r="B3" s="148" t="s">
        <v>68</v>
      </c>
      <c r="C3" s="149" t="s">
        <v>137</v>
      </c>
      <c r="D3" s="149" t="s">
        <v>138</v>
      </c>
      <c r="E3" s="149" t="s">
        <v>139</v>
      </c>
      <c r="F3" s="149" t="s">
        <v>140</v>
      </c>
    </row>
    <row r="4" spans="2:6" x14ac:dyDescent="0.2">
      <c r="B4" s="144">
        <v>1</v>
      </c>
      <c r="C4" s="145" t="s">
        <v>141</v>
      </c>
      <c r="D4" s="146">
        <v>60000</v>
      </c>
      <c r="E4" s="146">
        <v>20000</v>
      </c>
      <c r="F4" s="146"/>
    </row>
    <row r="5" spans="2:6" x14ac:dyDescent="0.2">
      <c r="B5" s="144">
        <f>+B4+1</f>
        <v>2</v>
      </c>
      <c r="C5" s="145" t="s">
        <v>141</v>
      </c>
      <c r="D5" s="146">
        <v>40000</v>
      </c>
      <c r="E5" s="146">
        <v>30000</v>
      </c>
      <c r="F5" s="146"/>
    </row>
    <row r="6" spans="2:6" x14ac:dyDescent="0.2">
      <c r="B6" s="144">
        <f t="shared" ref="B6:B12" si="0">+B5+1</f>
        <v>3</v>
      </c>
      <c r="C6" s="145" t="s">
        <v>142</v>
      </c>
      <c r="D6" s="146">
        <v>30000</v>
      </c>
      <c r="E6" s="146"/>
      <c r="F6" s="146">
        <v>10000</v>
      </c>
    </row>
    <row r="7" spans="2:6" x14ac:dyDescent="0.2">
      <c r="B7" s="144">
        <f t="shared" si="0"/>
        <v>4</v>
      </c>
      <c r="C7" s="145" t="s">
        <v>142</v>
      </c>
      <c r="D7" s="146">
        <v>50000</v>
      </c>
      <c r="E7" s="147"/>
      <c r="F7" s="146"/>
    </row>
    <row r="8" spans="2:6" x14ac:dyDescent="0.2">
      <c r="B8" s="144">
        <f t="shared" si="0"/>
        <v>5</v>
      </c>
      <c r="C8" s="145" t="s">
        <v>141</v>
      </c>
      <c r="D8" s="146">
        <v>70000</v>
      </c>
      <c r="E8" s="146"/>
      <c r="F8" s="146"/>
    </row>
    <row r="9" spans="2:6" x14ac:dyDescent="0.2">
      <c r="B9" s="144">
        <f t="shared" si="0"/>
        <v>6</v>
      </c>
      <c r="C9" s="145" t="s">
        <v>141</v>
      </c>
      <c r="D9" s="146">
        <v>10000</v>
      </c>
      <c r="E9" s="146"/>
      <c r="F9" s="146"/>
    </row>
    <row r="10" spans="2:6" x14ac:dyDescent="0.2">
      <c r="B10" s="144">
        <f t="shared" si="0"/>
        <v>7</v>
      </c>
      <c r="C10" s="145" t="s">
        <v>141</v>
      </c>
      <c r="D10" s="146">
        <v>20000</v>
      </c>
      <c r="E10" s="146"/>
      <c r="F10" s="146"/>
    </row>
    <row r="11" spans="2:6" x14ac:dyDescent="0.2">
      <c r="B11" s="144">
        <f t="shared" si="0"/>
        <v>8</v>
      </c>
      <c r="C11" s="145" t="s">
        <v>142</v>
      </c>
      <c r="D11" s="146">
        <v>40000</v>
      </c>
      <c r="E11" s="146"/>
      <c r="F11" s="146"/>
    </row>
    <row r="12" spans="2:6" x14ac:dyDescent="0.2">
      <c r="B12" s="144">
        <f t="shared" si="0"/>
        <v>9</v>
      </c>
      <c r="C12" s="145" t="s">
        <v>141</v>
      </c>
      <c r="D12" s="146">
        <v>50000</v>
      </c>
      <c r="E12" s="146"/>
      <c r="F12" s="146"/>
    </row>
    <row r="17" spans="2:3" x14ac:dyDescent="0.2">
      <c r="B17" s="46" t="s">
        <v>53</v>
      </c>
      <c r="C17" s="44" t="s">
        <v>145</v>
      </c>
    </row>
    <row r="18" spans="2:3" x14ac:dyDescent="0.2">
      <c r="B18" s="45"/>
    </row>
    <row r="19" spans="2:3" x14ac:dyDescent="0.2">
      <c r="B19" s="45"/>
    </row>
    <row r="20" spans="2:3" x14ac:dyDescent="0.2">
      <c r="B20" s="45"/>
    </row>
    <row r="21" spans="2:3" x14ac:dyDescent="0.2">
      <c r="B21" s="45"/>
    </row>
    <row r="22" spans="2:3" x14ac:dyDescent="0.2">
      <c r="B22" s="45"/>
    </row>
    <row r="23" spans="2:3" x14ac:dyDescent="0.2">
      <c r="B23" s="45"/>
    </row>
    <row r="24" spans="2:3" x14ac:dyDescent="0.2">
      <c r="B24" s="45"/>
    </row>
    <row r="25" spans="2:3" x14ac:dyDescent="0.2">
      <c r="B25" s="45"/>
    </row>
    <row r="26" spans="2:3" x14ac:dyDescent="0.2">
      <c r="B26" s="45"/>
    </row>
    <row r="27" spans="2:3" x14ac:dyDescent="0.2">
      <c r="B27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tabla</vt:lpstr>
      <vt:lpstr>$F$4, $F4, F$4</vt:lpstr>
      <vt:lpstr>personaliz</vt:lpstr>
      <vt:lpstr>Form condic</vt:lpstr>
      <vt:lpstr>Condicional toda fila</vt:lpstr>
      <vt:lpstr>Quitar duplicados - columna</vt:lpstr>
      <vt:lpstr>Quitar duplicados - tablas</vt:lpstr>
      <vt:lpstr>Valid datos</vt:lpstr>
      <vt:lpstr>Validac Personalizada</vt:lpstr>
      <vt:lpstr>Validac dependiente</vt:lpstr>
      <vt:lpstr>Generar nombres masivamente</vt:lpstr>
      <vt:lpstr>Abrir un TXT</vt:lpstr>
      <vt:lpstr>Transponer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Parrello</dc:creator>
  <cp:lastModifiedBy>Javier Parrello</cp:lastModifiedBy>
  <dcterms:created xsi:type="dcterms:W3CDTF">2020-10-12T19:32:07Z</dcterms:created>
  <dcterms:modified xsi:type="dcterms:W3CDTF">2020-10-20T23:55:50Z</dcterms:modified>
</cp:coreProperties>
</file>